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50" documentId="120_S{2AC9BD13-BADA-5192-A53E-5A8FF88502F6}" xr6:coauthVersionLast="47" xr6:coauthVersionMax="47" xr10:uidLastSave="{AB2C7987-2696-41AF-B9AE-CE1C74D9E02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<sst xmlns="http://schemas.openxmlformats.org/spreadsheetml/2006/main" count="180295" uniqueCount="39128">
  <si>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</si>
  <si>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</si>
  <si>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</si>
  <si>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</si>
  <si>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</si>
  <si>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</si>
  <si>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</si>
  <si>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</si>
  <si>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</si>
  <si>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</si>
  <si>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</si>
  <si>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</si>
  <si>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</si>
  <si>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</si>
  <si>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</si>
  <si>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</si>
  <si>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</si>
  <si>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</si>
  <si>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</si>
  <si>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</si>
  <si>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</si>
  <si>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</si>
  <si>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</si>
  <si>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</si>
  <si>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</si>
  <si>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</si>
  <si>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</si>
  <si>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</si>
  <si>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</si>
  <si>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</si>
  <si>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</si>
  <si>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</si>
  <si>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</si>
  <si>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</si>
  <si>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</si>
  <si>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</si>
  <si>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</si>
  <si>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</si>
  <si>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</si>
  <si>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</si>
  <si>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</si>
  <si>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</si>
  <si>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</si>
  <si>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</si>
  <si>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</si>
  <si>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</si>
  <si>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</si>
  <si>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</si>
  <si>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</si>
  <si>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</si>
  <si>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</si>
  <si>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</si>
  <si>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</si>
  <si>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</si>
  <si>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</si>
  <si>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</si>
  <si>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</si>
  <si>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</si>
  <si>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</si>
  <si>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</si>
  <si>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</si>
  <si>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</si>
  <si>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</si>
  <si>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</si>
  <si>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</si>
  <si>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</si>
  <si>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</si>
  <si>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</si>
  <si>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</si>
  <si>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</si>
  <si>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</si>
  <si>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</si>
  <si>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</si>
  <si>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</si>
  <si>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</si>
  <si>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</si>
  <si>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</si>
  <si>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</si>
  <si>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</si>
  <si>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</si>
  <si>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</si>
  <si>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</si>
  <si>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</si>
  <si>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</si>
  <si>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</si>
  <si>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</si>
  <si>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</si>
  <si>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</si>
  <si>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</si>
  <si>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</si>
  <si>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</si>
  <si>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</si>
  <si>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</si>
  <si>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</si>
  <si>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</si>
  <si>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</si>
  <si>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</si>
  <si>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</si>
  <si>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</si>
  <si>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</si>
  <si>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</si>
  <si>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</si>
  <si>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</si>
  <si>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</si>
  <si>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</si>
  <si>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</si>
  <si>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</si>
  <si>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</si>
  <si>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</si>
  <si>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</si>
  <si>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</si>
  <si>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</si>
  <si>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</si>
  <si>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</si>
  <si>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</si>
  <si>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</si>
  <si>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</si>
  <si>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</si>
  <si>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</si>
  <si>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</si>
  <si>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</si>
  <si>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</si>
  <si>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</si>
  <si>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</si>
  <si>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</si>
  <si>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</si>
  <si>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</si>
  <si>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</si>
  <si>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</si>
  <si>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</si>
  <si>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</si>
  <si>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</si>
  <si>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</si>
  <si>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</si>
  <si>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</si>
  <si>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</si>
  <si>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</si>
  <si>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</si>
  <si>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</si>
  <si>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</si>
  <si>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</si>
  <si>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</si>
  <si>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</si>
  <si>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</si>
  <si>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</si>
  <si>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</si>
  <si>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</si>
  <si>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</si>
  <si>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</si>
  <si>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</si>
  <si>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</si>
  <si>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</si>
  <si>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</si>
  <si>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</si>
  <si>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</si>
  <si>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</si>
  <si>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</si>
  <si>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</si>
  <si>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</si>
  <si>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</si>
  <si>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</si>
  <si>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</si>
  <si>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</si>
  <si>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</si>
  <si>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</si>
  <si>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</si>
  <si>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</si>
  <si>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</si>
  <si>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</si>
  <si>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</si>
  <si>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</si>
  <si>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</si>
  <si>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</si>
  <si>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</si>
  <si>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</si>
  <si>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</si>
  <si>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</si>
  <si>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</si>
  <si>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</si>
  <si>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</si>
  <si>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</si>
  <si>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</si>
  <si>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</si>
  <si>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</si>
  <si>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</si>
  <si>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</si>
  <si>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</si>
  <si>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</si>
  <si>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</si>
  <si>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</si>
  <si>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</si>
  <si>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</si>
  <si>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</si>
  <si>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</si>
  <si>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</si>
  <si>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</si>
  <si>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</si>
  <si>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</si>
  <si>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</si>
  <si>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</si>
  <si>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</si>
  <si>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</si>
  <si>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</si>
  <si>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</si>
  <si>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</si>
  <si>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</si>
  <si>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</si>
  <si>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</si>
  <si>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</si>
  <si>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</si>
  <si>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</si>
  <si>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</si>
  <si>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</si>
  <si>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</si>
  <si>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</si>
  <si>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</si>
  <si>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</si>
  <si>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</si>
  <si>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</si>
  <si>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</si>
  <si>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</si>
  <si>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</si>
  <si>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</si>
  <si>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</si>
  <si>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</si>
  <si>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</si>
  <si>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</si>
  <si>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</si>
  <si>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</si>
  <si>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</si>
  <si>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</si>
  <si>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</si>
  <si>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</si>
  <si>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</si>
  <si>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</si>
  <si>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</si>
  <si>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</si>
  <si>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</si>
  <si>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</si>
  <si>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</si>
  <si>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</si>
  <si>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</si>
  <si>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</si>
  <si>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</si>
  <si>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</si>
  <si>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</si>
  <si>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</si>
  <si>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</si>
  <si>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</si>
  <si>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</si>
  <si>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</si>
  <si>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</si>
  <si>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</si>
  <si>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</si>
  <si>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</si>
  <si>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</si>
  <si>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</si>
  <si>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</si>
  <si>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</si>
  <si>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</si>
  <si>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</si>
  <si>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</si>
  <si>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</si>
  <si>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</si>
  <si>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</si>
  <si>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</si>
  <si>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</si>
  <si>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</si>
  <si>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</si>
  <si>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</si>
  <si>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</si>
  <si>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</si>
  <si>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</si>
  <si>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</si>
  <si>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</si>
  <si>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</si>
  <si>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</si>
  <si>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</si>
  <si>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</si>
  <si>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</si>
  <si>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</si>
  <si>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</si>
  <si>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</si>
  <si>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</si>
  <si>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</si>
  <si>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</si>
  <si>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</si>
  <si>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</si>
  <si>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</si>
  <si>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</si>
  <si>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</si>
  <si>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</si>
  <si>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</si>
  <si>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</si>
  <si>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</si>
  <si>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</si>
  <si>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</si>
  <si>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</si>
  <si>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</si>
  <si>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</si>
  <si>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</si>
  <si>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</si>
  <si>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</si>
  <si>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</si>
  <si>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</si>
  <si>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</si>
  <si>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</si>
  <si>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</si>
  <si>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</si>
  <si>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</si>
  <si>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</si>
  <si>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</si>
  <si>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</si>
  <si>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</si>
  <si>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</si>
  <si>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</si>
  <si>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</si>
  <si>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</si>
  <si>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</si>
  <si>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</si>
  <si>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</si>
  <si>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</si>
  <si>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</si>
  <si>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</si>
  <si>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</si>
  <si>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</si>
  <si>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</si>
  <si>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</si>
  <si>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</si>
  <si>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</si>
  <si>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</si>
  <si>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</si>
  <si>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</si>
  <si>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</si>
  <si>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</si>
  <si>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</si>
  <si>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</si>
  <si>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</si>
  <si>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</si>
  <si>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</si>
  <si>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</si>
  <si>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</si>
  <si>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</si>
  <si>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</si>
  <si>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</si>
  <si>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</si>
  <si>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</si>
  <si>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</si>
  <si>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</si>
  <si>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</si>
  <si>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</si>
  <si>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</si>
  <si>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</si>
  <si>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</si>
  <si>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</si>
  <si>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</si>
  <si>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</si>
  <si>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</si>
  <si>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</si>
  <si>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</si>
  <si>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</si>
  <si>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</si>
  <si>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</si>
  <si>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</si>
  <si>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</si>
  <si>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</si>
  <si>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</si>
  <si>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</si>
  <si>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</si>
  <si>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</si>
  <si>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</si>
  <si>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</si>
  <si>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</si>
  <si>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</si>
  <si>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</si>
  <si>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</si>
  <si>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</si>
  <si>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</si>
  <si>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</si>
  <si>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</si>
  <si>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</si>
  <si>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</si>
  <si>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</si>
  <si>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</si>
  <si>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</si>
  <si>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</si>
  <si>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</si>
  <si>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</si>
  <si>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</si>
  <si>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</si>
  <si>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</si>
  <si>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</si>
  <si>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</si>
  <si>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</si>
  <si>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</si>
  <si>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</si>
  <si>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</si>
  <si>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</si>
  <si>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</si>
  <si>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</si>
  <si>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</si>
  <si>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</si>
  <si>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</si>
  <si>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</si>
  <si>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</si>
  <si>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</si>
  <si>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</si>
  <si>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</si>
  <si>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</si>
  <si>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</si>
  <si>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</si>
  <si>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</si>
  <si>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</si>
  <si>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</si>
  <si>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</si>
  <si>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</si>
  <si>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</si>
  <si>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</si>
  <si>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</si>
  <si>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</si>
  <si>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</si>
  <si>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</si>
  <si>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</si>
  <si>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</si>
  <si>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</si>
  <si>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</si>
  <si>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</si>
  <si>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</si>
  <si>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</si>
  <si>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</si>
  <si>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</si>
  <si>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</si>
  <si>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</si>
  <si>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</si>
  <si>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</si>
  <si>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</si>
  <si>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</si>
  <si>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</si>
  <si>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</si>
  <si>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</si>
  <si>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</si>
  <si>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</si>
  <si>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</si>
  <si>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</si>
  <si>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</si>
  <si>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</si>
  <si>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</si>
  <si>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</si>
  <si>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</si>
  <si>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</si>
  <si>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</si>
  <si>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</si>
  <si>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</si>
  <si>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</si>
  <si>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</si>
  <si>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</si>
  <si>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</si>
  <si>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</si>
  <si>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</si>
  <si>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</si>
  <si>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</si>
  <si>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</si>
  <si>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</si>
  <si>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</si>
  <si>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</si>
  <si>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</si>
  <si>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</si>
  <si>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</si>
  <si>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</si>
  <si>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</si>
  <si>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</si>
  <si>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</si>
  <si>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</si>
  <si>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</si>
  <si>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</si>
  <si>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</si>
  <si>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</si>
  <si>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</si>
  <si>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</si>
  <si>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</si>
  <si>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</si>
  <si>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</si>
  <si>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</si>
  <si>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</si>
  <si>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</si>
  <si>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</si>
  <si>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</si>
  <si>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</si>
  <si>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</si>
  <si>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</si>
  <si>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</si>
  <si>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</si>
  <si>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</si>
  <si>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</si>
  <si>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</si>
  <si>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</si>
  <si>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</si>
  <si>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</si>
  <si>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</si>
  <si>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</si>
  <si>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</si>
  <si>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</si>
  <si>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</si>
  <si>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</si>
  <si>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</si>
  <si>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</si>
  <si>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</si>
  <si>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</si>
  <si>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</si>
  <si>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</si>
  <si>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</si>
  <si>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</si>
  <si>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</si>
  <si>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</si>
  <si>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</si>
  <si>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</si>
  <si>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</si>
  <si>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</si>
  <si>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</si>
  <si>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</si>
  <si>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</si>
  <si>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</si>
  <si>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</si>
  <si>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</si>
  <si>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</si>
  <si>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</si>
  <si>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</si>
  <si>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</si>
  <si>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</si>
  <si>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</si>
  <si>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</si>
  <si>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</si>
  <si>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</si>
  <si>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</si>
  <si>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</si>
  <si>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</si>
  <si>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</si>
  <si>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</si>
  <si>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</si>
  <si>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</si>
  <si>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</si>
  <si>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</si>
  <si>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</si>
  <si>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</si>
  <si>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</si>
  <si>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</si>
  <si>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</si>
  <si>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</si>
  <si>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</si>
  <si>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</si>
  <si>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</si>
  <si>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</si>
  <si>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</si>
  <si>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</si>
  <si>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</si>
  <si>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</si>
  <si>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</si>
  <si>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</si>
  <si>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</si>
  <si>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</si>
  <si>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</si>
  <si>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</si>
  <si>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</si>
  <si>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</si>
  <si>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</si>
  <si>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</si>
  <si>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</si>
  <si>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</si>
  <si>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</si>
  <si>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</si>
  <si>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</si>
  <si>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</si>
  <si>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</si>
  <si>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</si>
  <si>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</si>
  <si>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</si>
  <si>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</si>
  <si>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</si>
  <si>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</si>
  <si>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</si>
  <si>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</si>
  <si>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</si>
  <si>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</si>
  <si>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</si>
  <si>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</si>
  <si>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</si>
  <si>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</si>
  <si>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</si>
  <si>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</si>
  <si>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</si>
  <si>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</si>
  <si>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</si>
  <si>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</si>
  <si>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</si>
  <si>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</si>
  <si>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</si>
  <si>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</si>
  <si>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</si>
  <si>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</si>
  <si>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</si>
  <si>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</si>
  <si>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</si>
  <si>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</si>
  <si>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</si>
  <si>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</si>
  <si>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</si>
  <si>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</si>
  <si>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</si>
  <si>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</si>
  <si>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</si>
  <si>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</si>
  <si>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</si>
  <si>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</si>
  <si>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</si>
  <si>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</si>
  <si>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</si>
  <si>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</si>
  <si>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</si>
  <si>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</si>
  <si>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</si>
  <si>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</si>
  <si>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</si>
  <si>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</si>
  <si>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</si>
  <si>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</si>
  <si>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</si>
  <si>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</si>
  <si>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</si>
  <si>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</si>
  <si>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</si>
  <si>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</si>
  <si>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</si>
  <si>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</si>
  <si>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</si>
  <si>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</si>
  <si>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</si>
  <si>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</si>
  <si>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</si>
  <si>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</si>
  <si>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</si>
  <si>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</si>
  <si>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</si>
  <si>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</si>
  <si>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</si>
  <si>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</si>
  <si>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</si>
  <si>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</si>
  <si>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</si>
  <si>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</si>
  <si>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</si>
  <si>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</si>
  <si>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</si>
  <si>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</si>
  <si>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</si>
  <si>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</si>
  <si>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</si>
  <si>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</si>
  <si>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</si>
  <si>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</si>
  <si>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</si>
  <si>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</si>
  <si>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</si>
  <si>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</si>
  <si>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</si>
  <si>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</si>
  <si>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</si>
  <si>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</si>
  <si>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</si>
  <si>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</si>
  <si>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</si>
  <si>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</si>
  <si>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</si>
  <si>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</si>
  <si>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</si>
  <si>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</si>
  <si>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</si>
  <si>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</si>
  <si>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</si>
  <si>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</si>
  <si>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</si>
  <si>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</si>
  <si>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</si>
  <si>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</si>
  <si>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</si>
  <si>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</si>
  <si>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</si>
  <si>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</si>
  <si>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</si>
  <si>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</si>
  <si>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</si>
  <si>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</si>
  <si>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</si>
  <si>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</si>
  <si>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</si>
  <si>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</si>
  <si>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</si>
  <si>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</si>
  <si>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</si>
  <si>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</si>
  <si>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</si>
  <si>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</si>
  <si>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</si>
  <si>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</si>
  <si>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</si>
  <si>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</si>
  <si>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</si>
  <si>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</si>
  <si>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</si>
  <si>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</si>
  <si>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</si>
  <si>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</si>
  <si>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</si>
  <si>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</si>
  <si>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</si>
  <si>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</si>
  <si>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</si>
  <si>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</si>
  <si>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</si>
  <si>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</si>
  <si>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</si>
  <si>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</si>
  <si>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</si>
  <si>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</si>
  <si>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</si>
  <si>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</si>
  <si>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</si>
  <si>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</si>
  <si>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</si>
  <si>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</si>
  <si>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</si>
  <si>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</si>
  <si>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</si>
  <si>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</si>
  <si>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</si>
  <si>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</si>
  <si>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</si>
  <si>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</si>
  <si>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</si>
  <si>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</si>
  <si>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</si>
  <si>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</si>
  <si>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</si>
  <si>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</si>
  <si>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</si>
  <si>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</si>
  <si>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</si>
  <si>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</si>
  <si>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</si>
  <si>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</si>
  <si>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</si>
  <si>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</si>
  <si>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</si>
  <si>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</si>
  <si>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</si>
  <si>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</si>
  <si>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</si>
  <si>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</si>
  <si>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</si>
  <si>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</si>
  <si>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</si>
  <si>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</si>
  <si>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</si>
  <si>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</si>
  <si>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</si>
  <si>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</si>
  <si>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</si>
  <si>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</si>
  <si>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</si>
  <si>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</si>
  <si>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</si>
  <si>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</si>
  <si>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</si>
  <si>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</si>
  <si>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</si>
  <si>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</si>
  <si>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</si>
  <si>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</si>
  <si>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</si>
  <si>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</si>
  <si>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</si>
  <si>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</si>
  <si>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</si>
  <si>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</si>
  <si>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</si>
  <si>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</si>
  <si>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</si>
  <si>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</si>
  <si>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</si>
  <si>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</si>
  <si>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</si>
  <si>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</si>
  <si>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</si>
  <si>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</si>
  <si>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</si>
  <si>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</si>
  <si>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</si>
  <si>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</si>
  <si>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</si>
  <si>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</si>
  <si>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</si>
  <si>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</si>
  <si>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</si>
  <si>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</si>
  <si>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</si>
  <si>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</si>
  <si>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</si>
  <si>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</si>
  <si>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</si>
  <si>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</si>
  <si>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</si>
  <si>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</si>
  <si>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</si>
  <si>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</si>
  <si>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</si>
  <si>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</si>
  <si>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</si>
  <si>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</si>
  <si>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</si>
  <si>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</si>
  <si>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</si>
  <si>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</si>
  <si>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</si>
  <si>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</si>
  <si>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</si>
  <si>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</si>
  <si>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</si>
  <si>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</si>
  <si>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</si>
  <si>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</si>
  <si>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</si>
  <si>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</si>
  <si>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</si>
  <si>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</si>
  <si>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</si>
  <si>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</si>
  <si>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</si>
  <si>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</si>
  <si>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</si>
  <si>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</si>
  <si>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</si>
  <si>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</si>
  <si>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</si>
  <si>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</si>
  <si>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</si>
  <si>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</si>
  <si>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</si>
  <si>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</si>
  <si>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</si>
  <si>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</si>
  <si>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</si>
  <si>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</si>
  <si>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</si>
  <si>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</si>
  <si>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</si>
  <si>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</si>
  <si>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</si>
  <si>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</si>
  <si>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</si>
  <si>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</si>
  <si>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</si>
  <si>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</si>
  <si>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</si>
  <si>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</si>
  <si>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</si>
  <si>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</si>
  <si>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</si>
  <si>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</si>
  <si>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</si>
  <si>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</si>
  <si>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</si>
  <si>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</si>
  <si>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</si>
  <si>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</si>
  <si>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</si>
  <si>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</si>
  <si>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</si>
  <si>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</si>
  <si>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</si>
  <si>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</si>
  <si>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</si>
  <si>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</si>
  <si>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</si>
  <si>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</si>
  <si>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</si>
  <si>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</si>
  <si>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</si>
  <si>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</si>
  <si>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</si>
  <si>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</si>
  <si>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</si>
  <si>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</si>
  <si>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</si>
  <si>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</si>
  <si>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</si>
  <si>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</si>
  <si>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</si>
  <si>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</si>
  <si>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</si>
  <si>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</si>
  <si>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</si>
  <si>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</si>
  <si>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</si>
  <si>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</si>
  <si>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</si>
  <si>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</si>
  <si>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</si>
  <si>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</si>
  <si>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</si>
  <si>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</si>
  <si>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</si>
  <si>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</si>
  <si>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</si>
  <si>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</si>
  <si>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</si>
  <si>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</si>
  <si>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</si>
  <si>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</si>
  <si>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</si>
  <si>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</si>
  <si>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</si>
  <si>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</si>
  <si>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</si>
  <si>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</si>
  <si>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</si>
  <si>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</si>
  <si>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</si>
  <si>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</si>
  <si>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</si>
  <si>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</si>
  <si>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</si>
  <si>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</si>
  <si>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</si>
  <si>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</si>
  <si>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</si>
  <si>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</si>
  <si>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</si>
  <si>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</si>
  <si>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</si>
  <si>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</si>
  <si>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</si>
  <si>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</si>
  <si>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</si>
  <si>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</si>
  <si>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</si>
  <si>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</si>
  <si>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</si>
  <si>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</si>
  <si>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</si>
  <si>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</si>
  <si>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</si>
  <si>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</si>
  <si>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</si>
  <si>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</si>
  <si>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</si>
  <si>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</si>
  <si>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</si>
  <si>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</si>
  <si>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</si>
  <si>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</si>
  <si>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</si>
  <si>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</si>
  <si>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</si>
  <si>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</si>
  <si>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</si>
  <si>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</si>
  <si>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</si>
  <si>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</si>
  <si>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</si>
  <si>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</si>
  <si>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</si>
  <si>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</si>
  <si>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</si>
  <si>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</si>
  <si>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</si>
  <si>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</si>
  <si>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</si>
  <si>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</si>
  <si>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</si>
  <si>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</si>
  <si>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</si>
  <si>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</si>
  <si>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</si>
  <si>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</si>
  <si>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</si>
  <si>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</si>
  <si>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</si>
  <si>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</si>
  <si>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</si>
  <si>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</si>
  <si>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</si>
  <si>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</si>
  <si>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</si>
  <si>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</si>
  <si>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</si>
  <si>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</si>
  <si>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</si>
  <si>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</si>
  <si>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</si>
  <si>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</si>
  <si>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</si>
  <si>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</si>
  <si>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</si>
  <si>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</si>
  <si>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</si>
  <si>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</si>
  <si>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</si>
  <si>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</si>
  <si>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</si>
  <si>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</si>
  <si>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</si>
  <si>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</si>
  <si>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</si>
  <si>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</si>
  <si>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</si>
  <si>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</si>
  <si>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</si>
  <si>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</si>
  <si>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</si>
  <si>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</si>
  <si>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</si>
  <si>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</si>
  <si>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</si>
  <si>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</si>
  <si>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</si>
  <si>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</si>
  <si>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</si>
  <si>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</si>
  <si>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</si>
  <si>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</si>
  <si>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</si>
  <si>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</si>
  <si>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</si>
  <si>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</si>
  <si>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</si>
  <si>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</si>
  <si>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</si>
  <si>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</si>
  <si>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</si>
  <si>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</si>
  <si>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</si>
  <si>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</si>
  <si>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</si>
  <si>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</si>
  <si>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</si>
  <si>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</si>
  <si>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</si>
  <si>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</si>
  <si>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</si>
  <si>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</si>
  <si>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</si>
  <si>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</si>
  <si>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</si>
  <si>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</si>
  <si>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</si>
  <si>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</si>
  <si>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</si>
  <si>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</si>
  <si>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</si>
  <si>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</si>
  <si>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</si>
  <si>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</si>
  <si>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</si>
  <si>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</si>
  <si>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</si>
  <si>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</si>
  <si>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</si>
  <si>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</si>
  <si>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</si>
  <si>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</si>
  <si>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</si>
  <si>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</si>
  <si>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</si>
  <si>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</si>
  <si>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</si>
  <si>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</si>
  <si>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</si>
  <si>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</si>
  <si>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</si>
  <si>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</si>
  <si>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</si>
  <si>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</si>
  <si>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</si>
  <si>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</si>
  <si>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</si>
  <si>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</si>
  <si>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</si>
  <si>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</si>
  <si>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</si>
  <si>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</si>
  <si>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</si>
  <si>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</si>
  <si>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</si>
  <si>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</si>
  <si>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</si>
  <si>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</si>
  <si>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</si>
  <si>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</si>
  <si>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</si>
  <si>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</si>
  <si>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</si>
  <si>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</si>
  <si>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</si>
  <si>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</si>
  <si>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</si>
  <si>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</si>
  <si>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</si>
  <si>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</si>
  <si>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</si>
  <si>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</si>
  <si>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</si>
  <si>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</si>
  <si>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</si>
  <si>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</si>
  <si>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</si>
  <si>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</si>
  <si>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</si>
  <si>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</si>
  <si>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</si>
  <si>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</si>
  <si>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</si>
  <si>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</si>
  <si>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</si>
  <si>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</si>
  <si>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</si>
  <si>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</si>
  <si>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</si>
  <si>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</si>
  <si>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</si>
  <si>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</si>
  <si>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</si>
  <si>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</si>
  <si>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</si>
  <si>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</si>
  <si>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</si>
  <si>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</si>
  <si>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</si>
  <si>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</si>
  <si>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</si>
  <si>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</si>
  <si>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</si>
  <si>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</si>
  <si>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</si>
  <si>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</si>
  <si>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</si>
  <si>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</si>
  <si>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</si>
  <si>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</si>
  <si>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</si>
  <si>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</si>
  <si>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</si>
  <si>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</si>
  <si>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</si>
  <si>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</si>
  <si>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</si>
  <si>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</si>
  <si>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</si>
  <si>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</si>
  <si>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</si>
  <si>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</si>
  <si>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</si>
  <si>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</si>
  <si>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</si>
  <si>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</si>
  <si>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</si>
  <si>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</si>
  <si>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</si>
  <si>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</si>
  <si>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</si>
  <si>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</si>
  <si>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</si>
  <si>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</si>
  <si>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</si>
  <si>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</si>
  <si>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</si>
  <si>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</si>
  <si>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</si>
  <si>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</si>
  <si>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</si>
  <si>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</si>
  <si>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</si>
  <si>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</si>
  <si>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</si>
  <si>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</si>
  <si>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</si>
  <si>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</si>
  <si>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</si>
  <si>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</si>
  <si>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</si>
  <si>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</si>
  <si>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</si>
  <si>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</si>
  <si>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</si>
  <si>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</si>
  <si>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</si>
  <si>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</si>
  <si>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</si>
  <si>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</si>
  <si>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</si>
  <si>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</si>
  <si>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</si>
  <si>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</si>
  <si>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</si>
  <si>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</si>
  <si>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</si>
  <si>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</si>
  <si>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</si>
  <si>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</si>
  <si>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</si>
  <si>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</si>
  <si>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</si>
  <si>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</si>
  <si>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</si>
  <si>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</si>
  <si>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</si>
  <si>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</si>
  <si>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</si>
  <si>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</si>
  <si>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</si>
  <si>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</si>
  <si>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</si>
  <si>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</si>
  <si>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</si>
  <si>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</si>
  <si>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</si>
  <si>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</si>
  <si>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</si>
  <si>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</si>
  <si>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</si>
  <si>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</si>
  <si>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</si>
  <si>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</si>
  <si>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</si>
  <si>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</si>
  <si>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</si>
  <si>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</si>
  <si>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</si>
  <si>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</si>
  <si>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</si>
  <si>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</si>
  <si>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</si>
  <si>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</si>
  <si>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</si>
  <si>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</si>
  <si>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</si>
  <si>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</si>
  <si>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</si>
  <si>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</si>
  <si>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</si>
  <si>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</si>
  <si>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</si>
  <si>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</si>
  <si>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</si>
  <si>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</si>
  <si>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</si>
  <si>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</si>
  <si>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</si>
  <si>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</si>
  <si>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</si>
  <si>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</si>
  <si>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</si>
  <si>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</si>
  <si>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</si>
  <si>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</si>
  <si>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</si>
  <si>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</si>
  <si>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</si>
  <si>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</si>
  <si>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</si>
  <si>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</si>
  <si>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</si>
  <si>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</si>
  <si>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</si>
  <si>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</si>
  <si>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</si>
  <si>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</si>
  <si>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</si>
  <si>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</si>
  <si>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</si>
  <si>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</si>
  <si>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</si>
  <si>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</si>
  <si>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</si>
  <si>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</si>
  <si>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</si>
  <si>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</si>
  <si>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</si>
  <si>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</si>
  <si>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</si>
  <si>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</si>
  <si>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</si>
  <si>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</si>
  <si>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</si>
  <si>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</si>
  <si>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</si>
  <si>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</si>
  <si>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</si>
  <si>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</si>
  <si>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</si>
  <si>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</si>
  <si>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</si>
  <si>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</si>
  <si>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</si>
  <si>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</si>
  <si>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</si>
  <si>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</si>
  <si>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</si>
  <si>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</si>
  <si>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</si>
  <si>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</si>
  <si>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</si>
  <si>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</si>
  <si>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</si>
  <si>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</si>
  <si>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</si>
  <si>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</si>
  <si>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</si>
  <si>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</si>
  <si>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</si>
  <si>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</si>
  <si>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</si>
  <si>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</si>
  <si>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</si>
  <si>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</si>
  <si>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</si>
  <si>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</si>
  <si>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</si>
  <si>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</si>
  <si>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</si>
  <si>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</si>
  <si>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</si>
  <si>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</si>
  <si>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</si>
  <si>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</si>
  <si>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</si>
  <si>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</si>
  <si>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</si>
  <si>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</si>
  <si>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</si>
  <si>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</si>
  <si>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</si>
  <si>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</si>
  <si>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</si>
  <si>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</si>
  <si>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</si>
  <si>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</si>
  <si>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</si>
  <si>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</si>
  <si>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</si>
  <si>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</si>
  <si>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</si>
  <si>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</si>
  <si>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</si>
  <si>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</si>
  <si>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</si>
  <si>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</si>
  <si>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</si>
  <si>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</si>
  <si>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</si>
  <si>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</si>
  <si>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</si>
  <si>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</si>
  <si>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</si>
  <si>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</si>
  <si>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</si>
  <si>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</si>
  <si>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</si>
  <si>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</si>
  <si>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</si>
  <si>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</si>
  <si>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</si>
  <si>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</si>
  <si>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</si>
  <si>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</si>
  <si>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</si>
  <si>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</si>
  <si>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</si>
  <si>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</si>
  <si>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</si>
  <si>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</si>
  <si>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</si>
  <si>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</si>
  <si>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</si>
  <si>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</si>
  <si>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</si>
  <si>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</si>
  <si>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</si>
  <si>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</si>
  <si>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</si>
  <si>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</si>
  <si>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</si>
  <si>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</si>
  <si>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</si>
  <si>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</si>
  <si>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</si>
  <si>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</si>
  <si>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</si>
  <si>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</si>
  <si>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</si>
  <si>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</si>
  <si>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</si>
  <si>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</si>
  <si>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</si>
  <si>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</si>
  <si>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</si>
  <si>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</si>
  <si>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</si>
  <si>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</si>
  <si>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</si>
  <si>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</si>
  <si>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</si>
  <si>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</si>
  <si>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</si>
  <si>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</si>
  <si>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</si>
  <si>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</si>
  <si>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</si>
  <si>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</si>
  <si>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</si>
  <si>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</si>
  <si>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</si>
  <si>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</si>
  <si>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</si>
  <si>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</si>
  <si>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</si>
  <si>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</si>
  <si>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</si>
  <si>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</si>
  <si>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</si>
  <si>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</si>
  <si>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</si>
  <si>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</si>
  <si>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</si>
  <si>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</si>
  <si>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</si>
  <si>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</si>
  <si>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</si>
  <si>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</si>
  <si>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</si>
  <si>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</si>
  <si>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</si>
  <si>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</si>
  <si>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</si>
  <si>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</si>
  <si>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</si>
  <si>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</si>
  <si>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</si>
  <si>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</si>
  <si>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</si>
  <si>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</si>
  <si>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</si>
  <si>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</si>
  <si>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</si>
  <si>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</si>
  <si>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</si>
  <si>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</si>
  <si>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</si>
  <si>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</si>
  <si>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</si>
  <si>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</si>
  <si>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</si>
  <si>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</si>
  <si>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</si>
  <si>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</si>
  <si>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</si>
  <si>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</si>
  <si>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</si>
  <si>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</si>
  <si>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</si>
  <si>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</si>
  <si>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</si>
  <si>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</si>
  <si>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</si>
  <si>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</si>
  <si>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</si>
  <si>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</si>
  <si>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</si>
  <si>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</si>
  <si>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</si>
  <si>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</si>
  <si>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</si>
  <si>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</si>
  <si>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</si>
  <si>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</si>
  <si>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</si>
  <si>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</si>
  <si>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</si>
  <si>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</si>
  <si>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</si>
  <si>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</si>
  <si>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</si>
  <si>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</si>
  <si>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</si>
  <si>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</si>
  <si>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</si>
  <si>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</si>
  <si>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</si>
  <si>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</si>
  <si>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</si>
  <si>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</si>
  <si>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</si>
  <si>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</si>
  <si>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</si>
  <si>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</si>
  <si>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</si>
  <si>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</si>
  <si>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</si>
  <si>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</si>
  <si>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</si>
  <si>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</si>
  <si>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</si>
  <si>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</si>
  <si>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</si>
  <si>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</si>
  <si>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</si>
  <si>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</si>
  <si>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</si>
  <si>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</si>
  <si>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</si>
  <si>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</si>
  <si>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</si>
  <si>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</si>
  <si>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</si>
  <si>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</si>
  <si>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</si>
  <si>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</si>
  <si>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</si>
  <si>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</si>
  <si>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</si>
  <si>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</si>
  <si>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</si>
  <si>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</si>
  <si>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</si>
  <si>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</si>
  <si>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</si>
  <si>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</si>
  <si>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</si>
  <si>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</si>
  <si>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</si>
  <si>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</si>
  <si>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</si>
  <si>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</si>
  <si>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</si>
  <si>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</si>
  <si>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</si>
  <si>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</si>
  <si>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</si>
  <si>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</si>
  <si>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</si>
  <si>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</si>
  <si>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</si>
  <si>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</si>
  <si>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</si>
  <si>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</si>
  <si>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</si>
  <si>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</si>
  <si>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</si>
  <si>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</si>
  <si>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</si>
  <si>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</si>
  <si>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</si>
  <si>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</si>
  <si>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</si>
  <si>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</si>
  <si>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</si>
  <si>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</si>
  <si>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</si>
  <si>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</si>
  <si>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</si>
  <si>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</si>
  <si>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</si>
  <si>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</si>
  <si>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</si>
  <si>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</si>
  <si>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</si>
  <si>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</si>
  <si>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</si>
  <si>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</si>
  <si>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</si>
  <si>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</si>
  <si>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</si>
  <si>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</si>
  <si>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</si>
  <si>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</si>
  <si>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</si>
  <si>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</si>
  <si>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</si>
  <si>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</si>
  <si>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</si>
  <si>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</si>
  <si>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</si>
  <si>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</si>
  <si>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</si>
  <si>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</si>
  <si>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</si>
  <si>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</si>
  <si>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</si>
  <si>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</si>
  <si>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</si>
  <si>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</si>
  <si>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</si>
  <si>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</si>
  <si>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</si>
  <si>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</si>
  <si>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</si>
  <si>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</si>
  <si>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</si>
  <si>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</si>
  <si>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</si>
  <si>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</si>
  <si>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</si>
  <si>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</si>
  <si>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</si>
  <si>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</si>
  <si>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</si>
  <si>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</si>
  <si>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</si>
  <si>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</si>
  <si>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</si>
  <si>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</si>
  <si>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</si>
  <si>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</si>
  <si>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</si>
  <si>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</si>
  <si>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</si>
  <si>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</si>
  <si>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</si>
  <si>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</si>
  <si>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</si>
  <si>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</si>
  <si>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</si>
  <si>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</si>
  <si>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</si>
  <si>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</si>
  <si>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</si>
  <si>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</si>
  <si>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</si>
  <si>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</si>
  <si>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</si>
  <si>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</si>
  <si>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</si>
  <si>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</si>
  <si>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</si>
  <si>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</si>
  <si>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</si>
  <si>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</si>
  <si>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</si>
  <si>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</si>
  <si>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</si>
  <si>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</si>
  <si>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</si>
  <si>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</si>
  <si>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</si>
  <si>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</si>
  <si>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</si>
  <si>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</si>
  <si>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</si>
  <si>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</si>
  <si>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</si>
  <si>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</si>
  <si>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</si>
  <si>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</si>
  <si>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</si>
  <si>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</si>
  <si>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</si>
  <si>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</si>
  <si>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</si>
  <si>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</si>
  <si>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</si>
  <si>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</si>
  <si>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</si>
  <si>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</si>
  <si>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</si>
  <si>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</si>
  <si>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</si>
  <si>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</si>
  <si>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</si>
  <si>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</si>
  <si>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</si>
  <si>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</si>
  <si>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</si>
  <si>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</si>
  <si>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</si>
  <si>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</si>
  <si>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</si>
  <si>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</si>
  <si>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</si>
  <si>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</si>
  <si>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</si>
  <si>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</si>
  <si>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</si>
  <si>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</si>
  <si>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</si>
  <si>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</si>
  <si>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</si>
  <si>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</si>
  <si>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</si>
  <si>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</si>
  <si>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</si>
  <si>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</si>
  <si>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</si>
  <si>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</si>
  <si>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</si>
  <si>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</si>
  <si>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</si>
  <si>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</si>
  <si>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</si>
  <si>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</si>
  <si>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</si>
  <si>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</si>
  <si>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</si>
  <si>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</si>
  <si>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</si>
  <si>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</si>
  <si>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</si>
  <si>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</si>
  <si>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</si>
  <si>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</si>
  <si>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</si>
  <si>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</si>
  <si>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</si>
  <si>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</si>
  <si>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</si>
  <si>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</si>
  <si>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</si>
  <si>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</si>
  <si>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</si>
  <si>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</si>
  <si>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</si>
  <si>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</si>
  <si>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</si>
  <si>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</si>
  <si>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</si>
  <si>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</si>
  <si>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</si>
  <si>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</si>
  <si>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</si>
  <si>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</si>
  <si>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</si>
  <si>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</si>
  <si>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</si>
  <si>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</si>
  <si>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</si>
  <si>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</si>
  <si>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</si>
  <si>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</si>
  <si>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</si>
  <si>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</si>
  <si>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</si>
  <si>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</si>
  <si>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</si>
  <si>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</si>
  <si>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</si>
  <si>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</si>
  <si>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</si>
  <si>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</si>
  <si>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</si>
  <si>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</si>
  <si>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</si>
  <si>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</si>
  <si>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</si>
  <si>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</si>
  <si>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</si>
  <si>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</si>
  <si>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</si>
  <si>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</si>
  <si>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</si>
  <si>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</si>
  <si>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</si>
  <si>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</si>
  <si>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</si>
  <si>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</si>
  <si>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</si>
  <si>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</si>
  <si>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</si>
  <si>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</si>
  <si>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</si>
  <si>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</si>
  <si>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</si>
  <si>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</si>
  <si>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</si>
  <si>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</si>
  <si>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</si>
  <si>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</si>
  <si>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</si>
  <si>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</si>
  <si>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</si>
  <si>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</si>
  <si>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</si>
  <si>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</si>
  <si>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</si>
  <si>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</si>
  <si>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</si>
  <si>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</si>
  <si>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</si>
  <si>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</si>
  <si>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</si>
  <si>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</si>
  <si>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</si>
  <si>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</si>
  <si>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</si>
  <si>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</si>
  <si>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</si>
  <si>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</si>
  <si>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</si>
  <si>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</si>
  <si>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</si>
  <si>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</si>
  <si>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</si>
  <si>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</si>
  <si>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</si>
  <si>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</si>
  <si>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</si>
  <si>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</si>
  <si>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</si>
  <si>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</si>
  <si>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</si>
  <si>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</si>
  <si>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</si>
  <si>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</si>
  <si>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</si>
  <si>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</si>
  <si>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</si>
  <si>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</si>
  <si>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</si>
  <si>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</si>
  <si>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</si>
  <si>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</si>
  <si>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</si>
  <si>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</si>
  <si>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</si>
  <si>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</si>
  <si>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</si>
  <si>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</si>
  <si>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</si>
  <si>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</si>
  <si>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</si>
  <si>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</si>
  <si>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</si>
  <si>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</si>
  <si>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</si>
  <si>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</si>
  <si>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</si>
  <si>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</si>
  <si>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</si>
  <si>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</si>
  <si>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</si>
  <si>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</si>
  <si>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</si>
  <si>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</si>
  <si>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</si>
  <si>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</si>
  <si>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</si>
  <si>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</si>
  <si>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</si>
  <si>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</si>
  <si>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</si>
  <si>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</si>
  <si>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</si>
  <si>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</si>
  <si>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</si>
  <si>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</si>
  <si>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</si>
  <si>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</si>
  <si>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</si>
  <si>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</si>
  <si>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</si>
  <si>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</si>
  <si>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</si>
  <si>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</si>
  <si>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</si>
  <si>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</si>
  <si>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</si>
  <si>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</si>
  <si>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</si>
  <si>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</si>
  <si>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</si>
  <si>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</si>
  <si>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</si>
  <si>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</si>
  <si>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</si>
  <si>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</si>
  <si>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</si>
  <si>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</si>
  <si>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</si>
  <si>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</si>
  <si>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</si>
  <si>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</si>
  <si>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</si>
  <si>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</si>
  <si>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</si>
  <si>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</si>
  <si>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</si>
  <si>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</si>
  <si>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</si>
  <si>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</si>
  <si>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</si>
  <si>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</si>
  <si>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</si>
  <si>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</si>
  <si>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</si>
  <si>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</si>
  <si>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</si>
  <si>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</si>
  <si>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</si>
  <si>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</si>
  <si>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</si>
  <si>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</si>
  <si>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</si>
  <si>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</si>
  <si>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</si>
  <si>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</si>
  <si>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</si>
  <si>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</si>
  <si>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</si>
  <si>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</si>
  <si>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</si>
  <si>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</si>
  <si>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</si>
  <si>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</si>
  <si>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</si>
  <si>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</si>
  <si>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</si>
  <si>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</si>
  <si>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</si>
  <si>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</si>
  <si>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</si>
  <si>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</si>
  <si>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</si>
  <si>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</si>
  <si>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</si>
  <si>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</si>
  <si>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</si>
  <si>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</si>
  <si>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</si>
  <si>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</si>
  <si>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</si>
  <si>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</si>
  <si>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</si>
  <si>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</si>
  <si>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</si>
  <si>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</si>
  <si>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</si>
  <si>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</si>
  <si>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</si>
  <si>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</si>
  <si>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</si>
  <si>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</si>
  <si>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</si>
  <si>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</si>
  <si>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</si>
  <si>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</si>
  <si>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</si>
  <si>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</si>
  <si>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</si>
  <si>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</si>
  <si>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</si>
  <si>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</si>
  <si>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</si>
  <si>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</si>
  <si>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</si>
  <si>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</si>
  <si>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</si>
  <si>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</si>
  <si>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</si>
  <si>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</si>
  <si>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</si>
  <si>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</si>
  <si>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</si>
  <si>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</si>
  <si>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</si>
  <si>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</si>
  <si>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</si>
  <si>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</si>
  <si>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</si>
  <si>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</si>
  <si>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</si>
  <si>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</si>
  <si>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</si>
  <si>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</si>
  <si>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</si>
  <si>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</si>
  <si>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</si>
  <si>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</si>
  <si>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</si>
  <si>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</si>
  <si>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</si>
  <si>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</si>
  <si>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</si>
  <si>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</si>
  <si>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</si>
  <si>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</si>
  <si>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</si>
  <si>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</si>
  <si>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</si>
  <si>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</si>
  <si>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</si>
  <si>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</si>
  <si>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</si>
  <si>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</si>
  <si>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</si>
  <si>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</si>
  <si>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</si>
  <si>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</si>
  <si>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</si>
  <si>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</si>
  <si>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</si>
  <si>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</si>
  <si>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</si>
  <si>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</si>
  <si>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</si>
  <si>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</si>
  <si>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</si>
  <si>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</si>
  <si>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</si>
  <si>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</si>
  <si>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</si>
  <si>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</si>
  <si>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</si>
  <si>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</si>
  <si>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</si>
  <si>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</si>
  <si>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</si>
  <si>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</si>
  <si>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</si>
  <si>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</si>
  <si>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</si>
  <si>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</si>
  <si>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</si>
  <si>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</si>
  <si>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</si>
  <si>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</si>
  <si>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</si>
  <si>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</si>
  <si>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</si>
  <si>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</si>
  <si>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</si>
  <si>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</si>
  <si>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</si>
  <si>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</si>
  <si>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</si>
  <si>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</si>
  <si>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</si>
  <si>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</si>
  <si>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</si>
  <si>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</si>
  <si>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</si>
  <si>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</si>
  <si>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</si>
  <si>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</si>
  <si>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</si>
  <si>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</si>
  <si>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</si>
  <si>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</si>
  <si>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</si>
  <si>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</si>
  <si>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</si>
  <si>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</si>
  <si>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</si>
  <si>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</si>
  <si>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</si>
  <si>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</si>
  <si>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</si>
  <si>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</si>
  <si>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</si>
  <si>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</si>
  <si>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</si>
  <si>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</si>
  <si>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</si>
  <si>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</si>
  <si>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</si>
  <si>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</si>
  <si>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</si>
  <si>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</si>
  <si>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</si>
  <si>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</si>
  <si>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</si>
  <si>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</si>
  <si>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</si>
  <si>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</si>
  <si>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</si>
  <si>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</si>
  <si>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</si>
  <si>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</si>
  <si>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</si>
  <si>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</si>
  <si>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</si>
  <si>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</si>
  <si>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</si>
  <si>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</si>
  <si>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</si>
  <si>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</si>
  <si>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</si>
  <si>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</si>
  <si>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</si>
  <si>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</si>
  <si>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</si>
  <si>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</si>
  <si>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</si>
  <si>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</si>
  <si>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</si>
  <si>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</si>
  <si>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</si>
  <si>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</si>
  <si>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</si>
  <si>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</si>
  <si>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</si>
  <si>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</si>
  <si>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</si>
  <si>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</si>
  <si>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</si>
  <si>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</si>
  <si>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</si>
  <si>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</si>
  <si>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</si>
  <si>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</si>
  <si>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</si>
  <si>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</si>
  <si>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</si>
  <si>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</si>
  <si>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</si>
  <si>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</si>
  <si>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</si>
  <si>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</si>
  <si>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</si>
  <si>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</si>
  <si>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</si>
  <si>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</si>
  <si>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</si>
  <si>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</si>
  <si>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</si>
  <si>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</si>
  <si>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</si>
  <si>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</si>
  <si>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</si>
  <si>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</si>
  <si>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</si>
  <si>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</si>
  <si>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</si>
  <si>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</si>
  <si>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</si>
  <si>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</si>
  <si>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</si>
  <si>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</si>
  <si>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</si>
  <si>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</si>
  <si>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</si>
  <si>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</si>
  <si>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</si>
  <si>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</si>
  <si>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</si>
  <si>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</si>
  <si>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</si>
  <si>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</si>
  <si>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</si>
  <si>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</si>
  <si>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</si>
  <si>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</si>
  <si>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</si>
  <si>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</si>
  <si>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</si>
  <si>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</si>
  <si>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</si>
  <si>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</si>
  <si>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</si>
  <si>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</si>
  <si>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</si>
  <si>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</si>
  <si>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</si>
  <si>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</si>
  <si>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</si>
  <si>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</si>
  <si>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</si>
  <si>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</si>
  <si>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</si>
  <si>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</si>
  <si>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</si>
  <si>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</si>
  <si>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</si>
  <si>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</si>
  <si>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</si>
  <si>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</si>
  <si>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</si>
  <si>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</si>
  <si>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</si>
  <si>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</si>
  <si>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</si>
  <si>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</si>
  <si>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</si>
  <si>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</si>
  <si>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</si>
  <si>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</si>
  <si>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</si>
  <si>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</si>
  <si>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</si>
  <si>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</si>
  <si>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</si>
  <si>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</si>
  <si>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</si>
  <si>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</si>
  <si>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</si>
  <si>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</si>
  <si>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</si>
  <si>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</si>
  <si>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</si>
  <si>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</si>
  <si>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</si>
  <si>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</si>
  <si>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</si>
  <si>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</si>
  <si>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</si>
  <si>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</si>
  <si>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</si>
  <si>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</si>
  <si>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</si>
  <si>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</si>
  <si>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</si>
  <si>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</si>
  <si>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</si>
  <si>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</si>
  <si>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</si>
  <si>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</si>
  <si>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</si>
  <si>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</si>
  <si>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</si>
  <si>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</si>
  <si>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</si>
  <si>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</si>
  <si>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</si>
  <si>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</si>
  <si>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</si>
  <si>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</si>
  <si>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</si>
  <si>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</si>
  <si>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</si>
  <si>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</si>
  <si>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</si>
  <si>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</si>
  <si>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</si>
  <si>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</si>
  <si>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</si>
  <si>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</si>
  <si>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</si>
  <si>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</si>
  <si>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</si>
  <si>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</si>
  <si>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</si>
  <si>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</si>
  <si>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</si>
  <si>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</si>
  <si>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</si>
  <si>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</si>
  <si>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</si>
  <si>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</si>
  <si>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</si>
  <si>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</si>
  <si>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</si>
  <si>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</si>
  <si>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</si>
  <si>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</si>
  <si>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</si>
  <si>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</si>
  <si>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</si>
  <si>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</si>
  <si>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</si>
  <si>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</si>
  <si>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</si>
  <si>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</si>
  <si>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</si>
  <si>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</si>
  <si>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</si>
  <si>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</si>
  <si>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</si>
  <si>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</si>
  <si>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</si>
  <si>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</si>
  <si>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</si>
  <si>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</si>
  <si>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</si>
  <si>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</si>
  <si>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</si>
  <si>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</si>
  <si>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</si>
  <si>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</si>
  <si>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</si>
  <si>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</si>
  <si>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</si>
  <si>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</si>
  <si>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</si>
  <si>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</si>
  <si>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</si>
  <si>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</si>
  <si>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</si>
  <si>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</si>
  <si>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</si>
  <si>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</si>
  <si>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</si>
  <si>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</si>
  <si>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</si>
  <si>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</si>
  <si>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</si>
  <si>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</si>
  <si>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</si>
  <si>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</si>
  <si>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</si>
  <si>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</si>
  <si>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</si>
  <si>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</si>
  <si>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</si>
  <si>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</si>
  <si>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</si>
  <si>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</si>
  <si>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</si>
  <si>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</si>
  <si>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</si>
  <si>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</si>
  <si>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</si>
  <si>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</si>
  <si>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</si>
  <si>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</si>
  <si>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</si>
  <si>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</si>
  <si>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</si>
  <si>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</si>
  <si>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</si>
  <si>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</si>
  <si>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</si>
  <si>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</si>
  <si>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</si>
  <si>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</si>
  <si>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</si>
  <si>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</si>
  <si>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</si>
  <si>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</si>
  <si>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</si>
  <si>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</si>
  <si>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</si>
  <si>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</si>
  <si>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</si>
  <si>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</si>
  <si>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</si>
  <si>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</si>
  <si>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</si>
  <si>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</si>
  <si>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</si>
  <si>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</si>
  <si>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</si>
  <si>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</si>
  <si>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</si>
  <si>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</si>
  <si>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</si>
  <si>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</si>
  <si>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</si>
  <si>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</si>
  <si>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</si>
  <si>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</si>
  <si>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</si>
  <si>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</si>
  <si>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</si>
  <si>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</si>
  <si>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</si>
  <si>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</si>
  <si>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</si>
  <si>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</si>
  <si>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</si>
  <si>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</si>
  <si>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</si>
  <si>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</si>
  <si>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</si>
  <si>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</si>
  <si>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</si>
  <si>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</si>
  <si>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</si>
  <si>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</si>
  <si>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</si>
  <si>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</si>
  <si>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</si>
  <si>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</si>
  <si>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</si>
  <si>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</si>
  <si>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</si>
  <si>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</si>
  <si>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</si>
  <si>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</si>
  <si>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</si>
  <si>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</si>
  <si>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</si>
  <si>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</si>
  <si>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</si>
  <si>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</si>
  <si>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</si>
  <si>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</si>
  <si>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</si>
  <si>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</si>
  <si>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</si>
  <si>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</si>
  <si>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</si>
  <si>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</si>
  <si>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</si>
  <si>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</si>
  <si>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</si>
  <si>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</si>
  <si>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</si>
  <si>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</si>
  <si>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</si>
  <si>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</si>
  <si>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</si>
  <si>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</si>
  <si>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</si>
  <si>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</si>
  <si>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</si>
  <si>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</si>
  <si>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</si>
  <si>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</si>
  <si>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</si>
  <si>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</si>
  <si>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</si>
  <si>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</si>
  <si>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</si>
  <si>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</si>
  <si>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</si>
  <si>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</si>
  <si>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</si>
  <si>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</si>
  <si>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</si>
  <si>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</si>
  <si>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</si>
  <si>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</si>
  <si>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</si>
  <si>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</si>
  <si>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</si>
  <si>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</si>
  <si>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</si>
  <si>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</si>
  <si>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</si>
  <si>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</si>
  <si>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</si>
  <si>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</si>
  <si>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</si>
  <si>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</si>
  <si>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</si>
  <si>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</si>
  <si>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</si>
  <si>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</si>
  <si>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</si>
  <si>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</si>
  <si>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</si>
  <si>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</si>
  <si>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</si>
  <si>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</si>
  <si>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</si>
  <si>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</si>
  <si>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</si>
  <si>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</si>
  <si>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</si>
  <si>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</si>
  <si>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</si>
  <si>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</si>
  <si>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</si>
  <si>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</si>
  <si>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</si>
  <si>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</si>
  <si>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</si>
  <si>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</si>
  <si>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</si>
  <si>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</si>
  <si>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</si>
  <si>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</si>
  <si>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</si>
  <si>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</si>
  <si>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</si>
  <si>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</si>
  <si>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</si>
  <si>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</si>
  <si>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</si>
  <si>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</si>
  <si>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</si>
  <si>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</si>
  <si>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</si>
  <si>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</si>
  <si>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</si>
  <si>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</si>
  <si>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</si>
  <si>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</si>
  <si>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</si>
  <si>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</si>
  <si>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</si>
  <si>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</si>
  <si>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</si>
  <si>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</si>
  <si>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</si>
  <si>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</si>
  <si>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</si>
  <si>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</si>
  <si>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</si>
  <si>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</si>
  <si>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</si>
  <si>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</si>
  <si>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</si>
  <si>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</si>
  <si>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</si>
  <si>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</si>
  <si>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</si>
  <si>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</si>
  <si>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</si>
  <si>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</si>
  <si>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</si>
  <si>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</si>
  <si>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</si>
  <si>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</si>
  <si>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</si>
  <si>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</si>
  <si>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</si>
  <si>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</si>
  <si>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</si>
  <si>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</si>
  <si>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</si>
  <si>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</si>
  <si>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</si>
  <si>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</si>
  <si>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</si>
  <si>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</si>
  <si>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</si>
  <si>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</si>
  <si>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</si>
  <si>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</si>
  <si>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</si>
  <si>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</si>
  <si>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</si>
  <si>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</si>
  <si>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</si>
  <si>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</si>
  <si>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</si>
  <si>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</si>
  <si>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</si>
  <si>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</si>
  <si>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</si>
  <si>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</si>
  <si>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</si>
  <si>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</si>
  <si>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</si>
  <si>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</si>
  <si>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</si>
  <si>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</si>
  <si>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</si>
  <si>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</si>
  <si>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</si>
  <si>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</si>
  <si>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</si>
  <si>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</si>
  <si>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</si>
  <si>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</si>
  <si>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</si>
  <si>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</si>
  <si>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</si>
  <si>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</si>
  <si>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</si>
  <si>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</si>
  <si>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</si>
  <si>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</si>
  <si>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</si>
  <si>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</si>
  <si>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</si>
  <si>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</si>
  <si>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</si>
  <si>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</si>
  <si>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</si>
  <si>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</si>
  <si>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</si>
  <si>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</si>
  <si>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</si>
  <si>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</si>
  <si>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</si>
  <si>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</si>
  <si>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</si>
  <si>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</si>
  <si>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</si>
  <si>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</si>
  <si>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</si>
  <si>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</si>
  <si>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</si>
  <si>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</si>
  <si>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</si>
  <si>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</si>
  <si>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</si>
  <si>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</si>
  <si>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</si>
  <si>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</si>
  <si>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</si>
  <si>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</si>
  <si>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</si>
  <si>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</si>
  <si>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</si>
  <si>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</si>
  <si>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</si>
  <si>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</si>
  <si>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</si>
  <si>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</si>
  <si>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</si>
  <si>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</si>
  <si>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</si>
  <si>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</si>
  <si>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</si>
  <si>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</si>
  <si>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</si>
  <si>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</si>
  <si>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</si>
  <si>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</si>
  <si>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</si>
  <si>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</si>
  <si>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</si>
  <si>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</si>
  <si>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</si>
  <si>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</si>
  <si>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</si>
  <si>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</si>
  <si>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</si>
  <si>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</si>
  <si>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</si>
  <si>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</si>
  <si>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</si>
  <si>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</si>
  <si>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</si>
  <si>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</si>
  <si>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</si>
  <si>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</si>
  <si>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</si>
  <si>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</si>
  <si>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</si>
  <si>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</si>
  <si>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</si>
  <si>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</si>
  <si>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</si>
  <si>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</si>
  <si>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</si>
  <si>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</si>
  <si>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</si>
  <si>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</si>
  <si>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</si>
  <si>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</si>
  <si>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</si>
  <si>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</si>
  <si>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</si>
  <si>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</si>
  <si>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</si>
  <si>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</si>
  <si>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</si>
  <si>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</si>
  <si>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</si>
  <si>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</si>
  <si>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</si>
  <si>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</si>
  <si>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</si>
  <si>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</si>
  <si>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</si>
  <si>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</si>
  <si>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</si>
  <si>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</si>
  <si>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</si>
  <si>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</si>
  <si>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</si>
  <si>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</si>
  <si>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</si>
  <si>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</si>
  <si>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</si>
  <si>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</si>
  <si>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</si>
  <si>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</si>
  <si>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</si>
  <si>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</si>
  <si>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</si>
  <si>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</si>
  <si>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</si>
  <si>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</si>
  <si>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</si>
  <si>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</si>
  <si>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</si>
  <si>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</si>
  <si>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</si>
  <si>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</si>
  <si>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</si>
  <si>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</si>
  <si>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</si>
  <si>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</si>
  <si>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</si>
  <si>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</si>
  <si>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</si>
  <si>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</si>
  <si>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</si>
  <si>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</si>
  <si>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</si>
  <si>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</si>
  <si>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</si>
  <si>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</si>
  <si>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</si>
  <si>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</si>
  <si>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</si>
  <si>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</si>
  <si>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</si>
  <si>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</si>
  <si>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</si>
  <si>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</si>
  <si>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</si>
  <si>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</si>
  <si>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</si>
  <si>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</si>
  <si>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</si>
  <si>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</si>
  <si>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</si>
  <si>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</si>
  <si>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</si>
  <si>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</si>
  <si>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</si>
  <si>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</si>
  <si>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</si>
  <si>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</si>
  <si>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</si>
  <si>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</si>
  <si>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</si>
  <si>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</si>
  <si>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</si>
  <si>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</si>
  <si>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</si>
  <si>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</si>
  <si>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</si>
  <si>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</si>
  <si>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</si>
  <si>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</si>
  <si>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</si>
  <si>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</si>
  <si>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</si>
  <si>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</si>
  <si>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</si>
  <si>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</si>
  <si>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</si>
  <si>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</si>
  <si>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</si>
  <si>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</si>
  <si>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</si>
  <si>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</si>
  <si>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</si>
  <si>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</si>
  <si>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</si>
  <si>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</si>
  <si>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</si>
  <si>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</si>
  <si>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</si>
  <si>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</si>
  <si>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</si>
  <si>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</si>
  <si>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</si>
  <si>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</si>
  <si>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</si>
  <si>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</si>
  <si>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</si>
  <si>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</si>
  <si>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</si>
  <si>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</si>
  <si>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</si>
  <si>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</si>
  <si>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</si>
  <si>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</si>
  <si>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</si>
  <si>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</si>
  <si>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</si>
  <si>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</si>
  <si>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</si>
  <si>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</si>
  <si>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</si>
  <si>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</si>
  <si>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</si>
  <si>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</si>
  <si>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</si>
  <si>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</si>
  <si>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</si>
  <si>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</si>
  <si>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</si>
  <si>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</si>
  <si>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</si>
  <si>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</si>
  <si>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</si>
  <si>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</si>
  <si>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</si>
  <si>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</si>
  <si>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</si>
  <si>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</si>
  <si>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</si>
  <si>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</si>
  <si>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</si>
  <si>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</si>
  <si>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</si>
  <si>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</si>
  <si>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</si>
  <si>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</si>
  <si>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</si>
  <si>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</si>
  <si>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</si>
  <si>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</si>
  <si>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</si>
  <si>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</si>
  <si>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</si>
  <si>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</si>
  <si>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</si>
  <si>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</si>
  <si>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</si>
  <si>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</si>
  <si>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</si>
  <si>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</si>
  <si>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</si>
  <si>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</si>
  <si>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</si>
  <si>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</si>
  <si>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</si>
  <si>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</si>
  <si>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</si>
  <si>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</si>
  <si>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</si>
  <si>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</si>
  <si>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</si>
  <si>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</si>
  <si>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</si>
  <si>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</si>
  <si>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</si>
  <si>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</si>
  <si>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</si>
  <si>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</si>
  <si>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</si>
  <si>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</si>
  <si>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</si>
  <si>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</si>
  <si>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</si>
  <si>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</si>
  <si>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</si>
  <si>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</si>
  <si>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</si>
  <si>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</si>
  <si>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</si>
  <si>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</si>
  <si>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</si>
  <si>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</si>
  <si>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</si>
  <si>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</si>
  <si>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</si>
  <si>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</si>
  <si>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</si>
  <si>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</si>
  <si>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</si>
  <si>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</si>
  <si>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</si>
  <si>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</si>
  <si>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</si>
  <si>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</si>
  <si>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</si>
  <si>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</si>
  <si>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</si>
  <si>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</si>
  <si>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</si>
  <si>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</si>
  <si>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</si>
  <si>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</si>
  <si>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</si>
  <si>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</si>
  <si>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</si>
  <si>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</si>
  <si>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</si>
  <si>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</si>
  <si>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</si>
  <si>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</si>
  <si>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</si>
  <si>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</si>
  <si>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</si>
  <si>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</si>
  <si>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</si>
  <si>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</si>
  <si>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</si>
  <si>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</si>
  <si>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</si>
  <si>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</si>
  <si>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</si>
  <si>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</si>
  <si>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</si>
  <si>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</si>
  <si>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</si>
  <si>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</si>
  <si>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</si>
  <si>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</si>
  <si>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</si>
  <si>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</si>
  <si>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</si>
  <si>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</si>
  <si>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</si>
  <si>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</si>
  <si>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</si>
  <si>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</si>
  <si>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</si>
  <si>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</si>
  <si>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</si>
  <si>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</si>
  <si>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</si>
  <si>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</si>
  <si>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</si>
  <si>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</si>
  <si>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</si>
  <si>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</si>
  <si>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</si>
  <si>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</si>
  <si>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</si>
  <si>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</si>
  <si>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</si>
  <si>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</si>
  <si>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</si>
  <si>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</si>
  <si>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</si>
  <si>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</si>
  <si>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</si>
  <si>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</si>
  <si>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</si>
  <si>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</si>
  <si>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</si>
  <si>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</si>
  <si>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</si>
  <si>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</si>
  <si>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</si>
  <si>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</si>
  <si>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</si>
  <si>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</si>
  <si>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</si>
  <si>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</si>
  <si>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</si>
  <si>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</si>
  <si>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</si>
  <si>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</si>
  <si>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</si>
  <si>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</si>
  <si>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</si>
  <si>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</si>
  <si>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</si>
  <si>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</si>
  <si>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</si>
  <si>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</si>
  <si>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</si>
  <si>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</si>
  <si>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</si>
  <si>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</si>
  <si>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</si>
  <si>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</si>
  <si>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</si>
  <si>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</si>
  <si>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</si>
  <si>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</si>
  <si>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</si>
  <si>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</si>
  <si>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</si>
  <si>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</si>
  <si>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</si>
  <si>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</si>
  <si>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</si>
  <si>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</si>
  <si>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</si>
  <si>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</si>
  <si>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</si>
  <si>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</si>
  <si>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</si>
  <si>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</si>
  <si>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</si>
  <si>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</si>
  <si>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</si>
  <si>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</si>
  <si>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</si>
  <si>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</si>
  <si>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</si>
  <si>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</si>
  <si>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</si>
  <si>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</si>
  <si>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</si>
  <si>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</si>
  <si>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</si>
  <si>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</si>
  <si>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</si>
  <si>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</si>
  <si>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</si>
  <si>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</si>
  <si>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</si>
  <si>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</si>
  <si>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</si>
  <si>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</si>
  <si>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</si>
  <si>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</si>
  <si>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</si>
  <si>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</si>
  <si>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</si>
  <si>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</si>
  <si>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</si>
  <si>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</si>
  <si>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</si>
  <si>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</si>
  <si>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</si>
  <si>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</si>
  <si>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</si>
  <si>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</si>
  <si>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</si>
  <si>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</si>
  <si>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</si>
  <si>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</si>
  <si>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</si>
  <si>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</si>
  <si>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</si>
  <si>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</si>
  <si>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</si>
  <si>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</si>
  <si>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</si>
  <si>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</si>
  <si>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</si>
  <si>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</si>
  <si>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</si>
  <si>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</si>
  <si>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</si>
  <si>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</si>
  <si>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</si>
  <si>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</si>
  <si>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</si>
  <si>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</si>
  <si>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</si>
  <si>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</si>
  <si>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</si>
  <si>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</si>
  <si>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</si>
  <si>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</si>
  <si>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</si>
  <si>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</si>
  <si>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</si>
  <si>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</si>
  <si>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</si>
  <si>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</si>
  <si>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</si>
  <si>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</si>
  <si>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</si>
  <si>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</si>
  <si>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</si>
  <si>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</si>
  <si>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</si>
  <si>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</si>
  <si>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</si>
  <si>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</si>
  <si>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</si>
  <si>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</si>
  <si>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</si>
  <si>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</si>
  <si>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</si>
  <si>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</si>
  <si>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</si>
  <si>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</si>
  <si>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</si>
  <si>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</si>
  <si>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</si>
  <si>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</si>
  <si>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</si>
  <si>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</si>
  <si>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</si>
  <si>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</si>
  <si>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</si>
  <si>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</si>
  <si>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</si>
  <si>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</si>
  <si>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</si>
  <si>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</si>
  <si>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</si>
  <si>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</si>
  <si>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</si>
  <si>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</si>
  <si>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</si>
  <si>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</si>
  <si>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</si>
  <si>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</si>
  <si>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</si>
  <si>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</si>
  <si>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</si>
  <si>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</si>
  <si>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</si>
  <si>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</si>
  <si>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</si>
  <si>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</si>
  <si>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</si>
  <si>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</si>
  <si>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</si>
  <si>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</si>
  <si>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</si>
  <si>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</si>
  <si>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</si>
  <si>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</si>
  <si>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</si>
  <si>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</si>
  <si>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</si>
  <si>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</si>
  <si>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</si>
  <si>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</si>
  <si>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</si>
  <si>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</si>
  <si>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</si>
  <si>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</si>
  <si>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</si>
  <si>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</si>
  <si>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</si>
  <si>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</si>
  <si>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</si>
  <si>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</si>
  <si>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</si>
  <si>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</si>
  <si>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</si>
  <si>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</si>
  <si>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</si>
  <si>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</si>
  <si>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</si>
  <si>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</si>
  <si>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</si>
  <si>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</si>
  <si>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</si>
  <si>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</si>
  <si>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</si>
  <si>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</si>
  <si>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</si>
  <si>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</si>
  <si>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</si>
  <si>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</si>
  <si>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</si>
  <si>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</si>
  <si>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</si>
  <si>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</si>
  <si>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</si>
  <si>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</si>
  <si>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</si>
  <si>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</si>
  <si>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</si>
  <si>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</si>
  <si>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</si>
  <si>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</si>
  <si>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</si>
  <si>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</si>
  <si>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</si>
  <si>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</si>
  <si>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</si>
  <si>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</si>
  <si>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</si>
  <si>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</si>
  <si>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</si>
  <si>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</si>
  <si>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</si>
  <si>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</si>
  <si>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</si>
  <si>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</si>
  <si>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</si>
  <si>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</si>
  <si>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</si>
  <si>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</si>
  <si>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</si>
  <si>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</si>
  <si>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</si>
  <si>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</si>
  <si>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</si>
  <si>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</si>
  <si>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</si>
  <si>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</si>
  <si>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</si>
  <si>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</si>
  <si>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</si>
  <si>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</si>
  <si>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</si>
  <si>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</si>
  <si>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</si>
  <si>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</si>
  <si>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</si>
  <si>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</si>
  <si>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</si>
  <si>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</si>
  <si>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</si>
  <si>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</si>
  <si>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</si>
  <si>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</si>
  <si>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</si>
  <si>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</si>
  <si>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</si>
  <si>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</si>
  <si>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</si>
  <si>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</si>
  <si>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</si>
  <si>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</si>
  <si>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</si>
  <si>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</si>
  <si>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</si>
  <si>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</si>
  <si>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</si>
  <si>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</si>
  <si>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</si>
  <si>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</si>
  <si>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</si>
  <si>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</si>
  <si>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</si>
  <si>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</si>
  <si>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</si>
  <si>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</si>
  <si>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</si>
  <si>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</si>
  <si>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</si>
  <si>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</si>
  <si>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</si>
  <si>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</si>
  <si>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</si>
  <si>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</si>
  <si>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</si>
  <si>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</si>
  <si>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</si>
  <si>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</si>
  <si>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</si>
  <si>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</si>
  <si>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</si>
  <si>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</si>
  <si>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</si>
  <si>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</si>
  <si>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</si>
  <si>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</si>
  <si>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</si>
  <si>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</si>
  <si>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</si>
  <si>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</si>
  <si>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</si>
  <si>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</si>
  <si>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</si>
  <si>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</si>
  <si>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</si>
  <si>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</si>
  <si>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</si>
  <si>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</si>
  <si>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</si>
  <si>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</si>
  <si>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</si>
  <si>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</si>
  <si>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</si>
  <si>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</si>
  <si>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</si>
  <si>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</si>
  <si>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</si>
  <si>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</si>
  <si>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</si>
  <si>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</si>
  <si>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</si>
  <si>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</si>
  <si>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</si>
  <si>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</si>
  <si>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</si>
  <si>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</si>
  <si>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</si>
  <si>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</si>
  <si>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</si>
  <si>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</si>
  <si>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</si>
  <si>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</si>
  <si>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</si>
  <si>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</si>
  <si>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</si>
  <si>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</si>
  <si>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</si>
  <si>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</si>
  <si>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</si>
  <si>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</si>
  <si>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</si>
  <si>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</si>
  <si>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</si>
  <si>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</si>
  <si>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</si>
  <si>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</si>
  <si>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</si>
  <si>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</si>
  <si>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</si>
  <si>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</si>
  <si>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</si>
  <si>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</si>
  <si>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</si>
  <si>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</si>
  <si>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</si>
  <si>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</si>
  <si>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</si>
  <si>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</si>
  <si>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</si>
  <si>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</si>
  <si>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</si>
  <si>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</si>
  <si>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</si>
  <si>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</si>
  <si>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</si>
  <si>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</si>
  <si>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</si>
  <si>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</si>
  <si>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</si>
  <si>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</si>
  <si>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</si>
  <si>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</si>
  <si>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</si>
  <si>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</si>
  <si>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</si>
  <si>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</si>
  <si>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</si>
  <si>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</si>
  <si>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</si>
  <si>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</si>
  <si>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</si>
  <si>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</si>
  <si>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</si>
  <si>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</si>
  <si>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</si>
  <si>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</si>
  <si>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</si>
  <si>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</si>
  <si>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</si>
  <si>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</si>
  <si>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</si>
  <si>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</si>
  <si>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</si>
  <si>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</si>
  <si>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</si>
  <si>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</si>
  <si>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</si>
  <si>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</si>
  <si>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</si>
  <si>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</si>
  <si>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</si>
  <si>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</si>
  <si>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</si>
  <si>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</si>
  <si>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</si>
  <si>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</si>
  <si>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</si>
  <si>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</si>
  <si>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</si>
  <si>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</si>
  <si>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</si>
  <si>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</si>
  <si>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</si>
  <si>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</si>
  <si>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</si>
  <si>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</si>
  <si>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</si>
  <si>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</si>
  <si>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</si>
  <si>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</si>
  <si>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</si>
  <si>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</si>
  <si>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</si>
  <si>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</si>
  <si>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</si>
  <si>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</si>
  <si>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</si>
  <si>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</si>
  <si>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</si>
  <si>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</si>
  <si>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</si>
  <si>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</si>
  <si>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</si>
  <si>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</si>
  <si>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</si>
  <si>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</si>
  <si>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</si>
  <si>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</si>
  <si>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</si>
  <si>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</si>
  <si>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</si>
  <si>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</si>
  <si>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</si>
  <si>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</si>
  <si>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</si>
  <si>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</si>
  <si>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</si>
  <si>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</si>
  <si>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</si>
  <si>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</si>
  <si>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</si>
  <si>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</si>
  <si>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</si>
  <si>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</si>
  <si>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</si>
  <si>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</si>
  <si>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</si>
  <si>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</si>
  <si>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</si>
  <si>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</si>
  <si>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</si>
  <si>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</si>
  <si>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</si>
  <si>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</si>
  <si>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</si>
  <si>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</si>
  <si>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</si>
  <si>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</si>
  <si>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</si>
  <si>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</si>
  <si>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</si>
  <si>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</si>
  <si>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</si>
  <si>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</si>
  <si>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</si>
  <si>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</si>
  <si>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</si>
  <si>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</si>
  <si>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</si>
  <si>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</si>
  <si>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</si>
  <si>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</si>
  <si>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</si>
  <si>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</si>
  <si>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</si>
  <si>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</si>
  <si>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</si>
  <si>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</si>
  <si>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</si>
  <si>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</si>
  <si>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</si>
  <si>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</si>
  <si>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</si>
  <si>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</si>
  <si>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</si>
  <si>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</si>
  <si>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</si>
  <si>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</si>
  <si>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</si>
  <si>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</si>
  <si>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</si>
  <si>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</si>
  <si>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</si>
  <si>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</si>
  <si>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</si>
  <si>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</si>
  <si>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</si>
  <si>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</si>
  <si>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</si>
  <si>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</si>
  <si>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</si>
  <si>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</si>
  <si>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</si>
  <si>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</si>
  <si>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</si>
  <si>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</si>
  <si>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</si>
  <si>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</si>
  <si>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</si>
  <si>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</si>
  <si>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</si>
  <si>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</si>
  <si>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</si>
  <si>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</si>
  <si>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</si>
  <si>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</si>
  <si>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</si>
  <si>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</si>
  <si>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</si>
  <si>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</si>
  <si>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</si>
  <si>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</si>
  <si>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</si>
  <si>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</si>
  <si>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</si>
  <si>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</si>
  <si>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</si>
  <si>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</si>
  <si>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</si>
  <si>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</si>
  <si>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</si>
  <si>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</si>
  <si>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</si>
  <si>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</si>
  <si>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</si>
  <si>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</si>
  <si>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</si>
  <si>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</si>
  <si>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</si>
  <si>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</si>
  <si>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</si>
  <si>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</si>
  <si>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</si>
  <si>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</si>
  <si>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</si>
  <si>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</si>
  <si>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</si>
  <si>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</si>
  <si>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</si>
  <si>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</si>
  <si>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</si>
  <si>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</si>
  <si>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</si>
  <si>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</si>
  <si>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</si>
  <si>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</si>
  <si>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</si>
  <si>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</si>
  <si>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</si>
  <si>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</si>
  <si>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</si>
  <si>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</si>
  <si>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</si>
  <si>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</si>
  <si>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</si>
  <si>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</si>
  <si>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</si>
  <si>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</si>
  <si>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</si>
  <si>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</si>
  <si>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</si>
  <si>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</si>
  <si>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</si>
  <si>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</si>
  <si>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</si>
  <si>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</si>
  <si>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</si>
  <si>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</si>
  <si>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</si>
  <si>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</si>
  <si>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</si>
  <si>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</si>
  <si>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</si>
  <si>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</si>
  <si>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</si>
  <si>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</si>
  <si>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</si>
  <si>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</si>
  <si>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</si>
  <si>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</si>
  <si>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</si>
  <si>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</si>
  <si>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</si>
  <si>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</si>
  <si>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</si>
  <si>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</si>
  <si>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</si>
  <si>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</si>
  <si>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</si>
  <si>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</si>
  <si>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</si>
  <si>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</si>
  <si>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</si>
  <si>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</si>
  <si>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</si>
  <si>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</si>
  <si>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</si>
  <si>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</si>
  <si>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</si>
  <si>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</si>
  <si>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</si>
  <si>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</si>
  <si>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</si>
  <si>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</si>
  <si>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</si>
  <si>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</si>
  <si>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</si>
  <si>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</si>
  <si>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</si>
  <si>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</si>
  <si>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</si>
  <si>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</si>
  <si>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</si>
  <si>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</si>
  <si>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</si>
  <si>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</si>
  <si>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</si>
  <si>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</si>
  <si>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</si>
  <si>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</si>
  <si>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</si>
  <si>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</si>
  <si>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</si>
  <si>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</si>
  <si>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</si>
  <si>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</si>
  <si>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</si>
  <si>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</si>
  <si>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</si>
  <si>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</si>
  <si>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</si>
  <si>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</si>
  <si>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</si>
  <si>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</si>
  <si>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</si>
  <si>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</si>
  <si>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</si>
  <si>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</si>
  <si>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</si>
  <si>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</si>
  <si>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</si>
  <si>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</si>
  <si>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</si>
  <si>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</si>
  <si>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</si>
  <si>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</si>
  <si>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</si>
  <si>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</si>
  <si>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</si>
  <si>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</si>
  <si>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</si>
  <si>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</si>
  <si>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</si>
  <si>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</si>
  <si>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</si>
  <si>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</si>
  <si>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</si>
  <si>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</si>
  <si>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</si>
  <si>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</si>
  <si>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</si>
  <si>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</si>
  <si>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</si>
  <si>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</si>
  <si>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</si>
  <si>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</si>
  <si>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</si>
  <si>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</si>
  <si>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</si>
  <si>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</si>
  <si>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</si>
  <si>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</si>
  <si>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</si>
  <si>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</si>
  <si>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</si>
  <si>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</si>
  <si>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</si>
  <si>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</si>
  <si>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</si>
  <si>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</si>
  <si>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</si>
  <si>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</si>
  <si>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</si>
  <si>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</si>
  <si>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</si>
  <si>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</si>
  <si>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</si>
  <si>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</si>
  <si>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</si>
  <si>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</si>
  <si>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</si>
  <si>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</si>
  <si>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</si>
  <si>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</si>
  <si>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</si>
  <si>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</si>
  <si>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</si>
  <si>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</si>
  <si>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</si>
  <si>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</si>
  <si>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</si>
  <si>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</si>
  <si>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</si>
  <si>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</si>
  <si>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</si>
  <si>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</si>
  <si>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</si>
  <si>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</si>
  <si>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</si>
  <si>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</si>
  <si>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</si>
  <si>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</si>
  <si>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</si>
  <si>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</si>
  <si>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</si>
  <si>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</si>
  <si>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</si>
  <si>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</si>
  <si>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</si>
  <si>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</si>
  <si>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</si>
  <si>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</si>
  <si>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</si>
  <si>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</si>
  <si>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</si>
  <si>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</si>
  <si>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</si>
  <si>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</si>
  <si>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</si>
  <si>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</si>
  <si>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</si>
  <si>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</si>
  <si>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</si>
  <si>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</si>
  <si>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</si>
  <si>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</si>
  <si>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</si>
  <si>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</si>
  <si>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</si>
  <si>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</si>
  <si>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</si>
  <si>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</si>
  <si>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</si>
  <si>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</si>
  <si>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</si>
  <si>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</si>
  <si>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</si>
  <si>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</si>
  <si>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</si>
  <si>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</si>
  <si>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</si>
  <si>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</si>
  <si>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</si>
  <si>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</si>
  <si>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</si>
  <si>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</si>
  <si>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</si>
  <si>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</si>
  <si>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</si>
  <si>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</si>
  <si>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</si>
  <si>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</si>
  <si>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</si>
  <si>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</si>
  <si>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</si>
  <si>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</si>
  <si>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</si>
  <si>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</si>
  <si>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</si>
  <si>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</si>
  <si>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</si>
  <si>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</si>
  <si>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</si>
  <si>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</si>
  <si>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</si>
  <si>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</si>
  <si>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</si>
  <si>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</si>
  <si>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</si>
  <si>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</si>
  <si>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</si>
  <si>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</si>
  <si>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</si>
  <si>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</si>
  <si>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</si>
  <si>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</si>
  <si>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</si>
  <si>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</si>
  <si>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</si>
  <si>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</si>
  <si>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</si>
  <si>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</si>
  <si>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</si>
  <si>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</si>
  <si>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</si>
  <si>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</si>
  <si>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</si>
  <si>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</si>
  <si>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</si>
  <si>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</si>
  <si>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</si>
  <si>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</si>
  <si>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</si>
  <si>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</si>
  <si>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</si>
  <si>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</si>
  <si>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</si>
  <si>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</si>
  <si>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</si>
  <si>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</si>
  <si>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</si>
  <si>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</si>
  <si>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</si>
  <si>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</si>
  <si>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</si>
  <si>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</si>
  <si>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</si>
  <si>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</si>
  <si>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</si>
  <si>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</si>
  <si>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</si>
  <si>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</si>
  <si>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</si>
  <si>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</si>
  <si>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</si>
  <si>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</si>
  <si>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</si>
  <si>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</si>
  <si>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</si>
  <si>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</si>
  <si>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</si>
  <si>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</si>
  <si>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</si>
  <si>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</si>
  <si>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</si>
  <si>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</si>
  <si>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</si>
  <si>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</si>
  <si>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</si>
  <si>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</si>
  <si>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</si>
  <si>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</si>
  <si>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</si>
  <si>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</si>
  <si>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</si>
  <si>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</si>
  <si>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</si>
  <si>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</si>
  <si>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</si>
  <si>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</si>
  <si>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</si>
  <si>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</si>
  <si>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</si>
  <si>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</si>
  <si>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</si>
  <si>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</si>
  <si>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</si>
  <si>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</si>
  <si>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</si>
  <si>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</si>
  <si>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</si>
  <si>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</si>
  <si>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</si>
  <si>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</si>
  <si>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</si>
  <si>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</si>
  <si>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</si>
  <si>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</si>
  <si>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</si>
  <si>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</si>
  <si>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</si>
  <si>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</si>
  <si>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</si>
  <si>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</si>
  <si>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</si>
  <si>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</si>
  <si>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</si>
  <si>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</si>
  <si>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</si>
  <si>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</si>
  <si>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</si>
  <si>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</si>
  <si>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</si>
  <si>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</si>
  <si>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</si>
  <si>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</si>
  <si>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</si>
  <si>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</si>
  <si>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</si>
  <si>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</si>
  <si>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</si>
  <si>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</si>
  <si>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</si>
  <si>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</si>
  <si>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</si>
  <si>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</si>
  <si>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</si>
  <si>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</si>
  <si>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</si>
  <si>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</si>
  <si>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</si>
  <si>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</si>
  <si>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</si>
  <si>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</si>
  <si>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</si>
  <si>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</si>
  <si>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</si>
  <si>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</si>
  <si>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</si>
  <si>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</si>
  <si>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</si>
  <si>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</si>
  <si>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</si>
  <si>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</si>
  <si>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</si>
  <si>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</si>
  <si>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</si>
  <si>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</si>
  <si>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</si>
  <si>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</si>
  <si>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</si>
  <si>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</si>
  <si>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</si>
  <si>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</si>
  <si>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</si>
  <si>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</si>
  <si>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</si>
  <si>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</si>
  <si>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</si>
  <si>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</si>
  <si>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</si>
  <si>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</si>
  <si>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</si>
  <si>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</si>
  <si>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</si>
  <si>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</si>
  <si>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</si>
  <si>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</si>
  <si>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</si>
  <si>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</si>
  <si>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</si>
  <si>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</si>
  <si>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</si>
  <si>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</si>
  <si>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</si>
  <si>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</si>
  <si>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</si>
  <si>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</si>
  <si>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</si>
  <si>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</si>
  <si>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</si>
  <si>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</si>
  <si>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</si>
  <si>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</si>
  <si>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</si>
  <si>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</si>
  <si>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</si>
  <si>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</si>
  <si>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</si>
  <si>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</si>
  <si>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</si>
  <si>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</si>
  <si>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</si>
  <si>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</si>
  <si>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</si>
  <si>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</si>
  <si>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</si>
  <si>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</si>
  <si>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</si>
  <si>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</si>
  <si>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</si>
  <si>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</si>
  <si>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</si>
  <si>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</si>
  <si>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</si>
  <si>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</si>
  <si>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</si>
  <si>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</si>
  <si>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</si>
  <si>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</si>
  <si>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</si>
  <si>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</si>
  <si>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</si>
  <si>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</si>
  <si>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</si>
  <si>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</si>
  <si>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</si>
  <si>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</si>
  <si>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</si>
  <si>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</si>
  <si>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</si>
  <si>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</si>
  <si>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</si>
  <si>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</si>
  <si>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</si>
  <si>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</si>
  <si>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</si>
  <si>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</si>
  <si>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</si>
  <si>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</si>
  <si>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</si>
  <si>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</si>
  <si>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</si>
  <si>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</si>
  <si>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</si>
  <si>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</si>
  <si>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</si>
  <si>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</si>
  <si>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</si>
  <si>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</si>
  <si>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</si>
  <si>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</si>
  <si>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</si>
  <si>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</si>
  <si>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</si>
  <si>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</si>
  <si>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</si>
  <si>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</si>
  <si>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</si>
  <si>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</si>
  <si>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</si>
  <si>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</si>
  <si>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</si>
  <si>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</si>
  <si>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</si>
  <si>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</si>
  <si>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</si>
  <si>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</si>
  <si>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</si>
  <si>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</si>
  <si>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</si>
  <si>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</si>
  <si>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</si>
  <si>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</si>
  <si>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</si>
  <si>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</si>
  <si>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</si>
  <si>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</si>
  <si>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</si>
  <si>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</si>
  <si>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</si>
  <si>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</si>
  <si>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</si>
  <si>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</si>
  <si>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</si>
  <si>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</si>
  <si>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</si>
  <si>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</si>
  <si>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</si>
  <si>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</si>
  <si>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</si>
  <si>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</si>
  <si>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</si>
  <si>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</si>
  <si>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</si>
  <si>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</si>
  <si>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</si>
  <si>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</si>
  <si>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</si>
  <si>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</si>
  <si>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</si>
  <si>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</si>
  <si>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</si>
  <si>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</si>
  <si>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</si>
  <si>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</si>
  <si>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</si>
  <si>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</si>
  <si>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</si>
  <si>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</si>
  <si>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</si>
  <si>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</si>
  <si>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</si>
  <si>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</si>
  <si>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</si>
  <si>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</si>
  <si>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</si>
  <si>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</si>
  <si>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</si>
  <si>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</si>
  <si>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</si>
  <si>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</si>
  <si>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</si>
  <si>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</si>
  <si>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</si>
  <si>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</si>
  <si>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</si>
  <si>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</si>
  <si>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</si>
  <si>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</si>
  <si>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</si>
  <si>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</si>
  <si>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</si>
  <si>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</si>
  <si>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</si>
  <si>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</si>
  <si>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</si>
  <si>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</si>
  <si>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</si>
  <si>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</si>
  <si>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</si>
  <si>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</si>
  <si>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</si>
  <si>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</si>
  <si>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</si>
  <si>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</si>
  <si>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</si>
  <si>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</si>
  <si>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</si>
  <si>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</si>
  <si>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</si>
  <si>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</si>
  <si>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</si>
  <si>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</si>
  <si>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</si>
  <si>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</si>
  <si>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</si>
  <si>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</si>
  <si>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</si>
  <si>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</si>
  <si>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</si>
  <si>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</si>
  <si>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</si>
  <si>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</si>
  <si>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</si>
  <si>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</si>
  <si>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</si>
  <si>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</si>
  <si>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</si>
  <si>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</si>
  <si>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</si>
  <si>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</si>
  <si>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</si>
  <si>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</si>
  <si>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</si>
  <si>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</si>
  <si>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</si>
  <si>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</si>
  <si>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</si>
  <si>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</si>
  <si>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</si>
  <si>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</si>
  <si>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</si>
  <si>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</si>
  <si>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</si>
  <si>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</si>
  <si>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</si>
  <si>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</si>
  <si>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</si>
  <si>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</si>
  <si>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</si>
  <si>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</si>
  <si>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</si>
  <si>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</si>
  <si>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</si>
  <si>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</si>
  <si>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</si>
  <si>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</si>
  <si>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</si>
  <si>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</si>
  <si>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</si>
  <si>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</si>
  <si>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</si>
  <si>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</si>
  <si>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</si>
  <si>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</si>
  <si>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</si>
  <si>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</si>
  <si>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</si>
  <si>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</si>
  <si>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</si>
  <si>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</si>
  <si>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</si>
  <si>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</si>
  <si>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</si>
  <si>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</si>
  <si>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</si>
  <si>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</si>
  <si>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</si>
  <si>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</si>
  <si>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</si>
  <si>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</si>
  <si>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</si>
  <si>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</si>
  <si>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</si>
  <si>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</si>
  <si>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</si>
  <si>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</si>
  <si>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</si>
  <si>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</si>
  <si>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</si>
  <si>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</si>
  <si>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</si>
  <si>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</si>
  <si>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</si>
  <si>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</si>
  <si>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</si>
  <si>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</si>
  <si>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</si>
  <si>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</si>
  <si>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</si>
  <si>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</si>
  <si>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</si>
  <si>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</si>
  <si>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</si>
  <si>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</si>
  <si>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</si>
  <si>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</si>
  <si>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</si>
  <si>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</si>
  <si>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</si>
  <si>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</si>
  <si>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</si>
  <si>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</si>
  <si>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</si>
  <si>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</si>
  <si>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</si>
  <si>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</si>
  <si>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</si>
  <si>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</si>
  <si>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</si>
  <si>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</si>
  <si>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</si>
  <si>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</si>
  <si>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</si>
  <si>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</si>
  <si>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</si>
  <si>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</si>
  <si>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</si>
  <si>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</si>
  <si>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</si>
  <si>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</si>
  <si>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</si>
  <si>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</si>
  <si>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</si>
  <si>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</si>
  <si>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</si>
  <si>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</si>
  <si>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</si>
  <si>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</si>
  <si>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</si>
  <si>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</si>
  <si>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</si>
  <si>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</si>
  <si>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</si>
  <si>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</si>
  <si>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</si>
  <si>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</si>
  <si>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</si>
  <si>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</si>
  <si>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</si>
  <si>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</si>
  <si>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</si>
  <si>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</si>
  <si>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</si>
  <si>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</si>
  <si>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</si>
  <si>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</si>
  <si>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</si>
  <si>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</si>
  <si>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</si>
  <si>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</si>
  <si>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</si>
  <si>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</si>
  <si>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</si>
  <si>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</si>
  <si>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</si>
  <si>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</si>
  <si>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</si>
  <si>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</si>
  <si>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</si>
  <si>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</si>
  <si>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</si>
  <si>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</si>
  <si>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</si>
  <si>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</si>
  <si>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</si>
  <si>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</si>
  <si>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</si>
  <si>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</si>
  <si>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</si>
  <si>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</si>
  <si>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</si>
  <si>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</si>
  <si>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</si>
  <si>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</si>
  <si>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</si>
  <si>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</si>
  <si>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</si>
  <si>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</si>
  <si>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</si>
  <si>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</si>
  <si>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</si>
  <si>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</si>
  <si>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</si>
  <si>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</si>
  <si>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</si>
  <si>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</si>
  <si>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</si>
  <si>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</si>
  <si>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</si>
  <si>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</si>
  <si>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</si>
  <si>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</si>
  <si>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</si>
  <si>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</si>
  <si>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</si>
  <si>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</si>
  <si>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</si>
  <si>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</si>
  <si>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</si>
  <si>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</si>
  <si>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</si>
  <si>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</si>
  <si>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</si>
  <si>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</si>
  <si>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</si>
  <si>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</si>
  <si>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</si>
  <si>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</si>
  <si>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</si>
  <si>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</si>
  <si>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</si>
  <si>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</si>
  <si>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</si>
  <si>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</si>
  <si>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</si>
  <si>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</si>
  <si>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</si>
  <si>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</si>
  <si>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</si>
  <si>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</si>
  <si>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</si>
  <si>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</si>
  <si>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</si>
  <si>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</si>
  <si>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</si>
  <si>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</si>
  <si>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</si>
  <si>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</si>
  <si>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</si>
  <si>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</si>
  <si>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</si>
  <si>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</si>
  <si>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</si>
  <si>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</si>
  <si>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</si>
  <si>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</si>
  <si>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</si>
  <si>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</si>
  <si>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</si>
  <si>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</si>
  <si>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</si>
  <si>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</si>
  <si>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</si>
  <si>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</si>
  <si>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</si>
  <si>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</si>
  <si>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</si>
  <si>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</si>
  <si>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</si>
  <si>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</si>
  <si>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</si>
  <si>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</si>
  <si>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</si>
  <si>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</si>
  <si>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</si>
  <si>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</si>
  <si>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</si>
  <si>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</si>
  <si>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</si>
  <si>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</si>
  <si>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</si>
  <si>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</si>
  <si>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</si>
  <si>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</si>
  <si>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</si>
  <si>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</si>
  <si>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</si>
  <si>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</si>
  <si>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</si>
  <si>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</si>
  <si>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</si>
  <si>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</si>
  <si>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</si>
  <si>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</si>
  <si>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</si>
  <si>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</si>
  <si>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</si>
  <si>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</si>
  <si>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</si>
  <si>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</si>
  <si>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</si>
  <si>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</si>
  <si>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</si>
  <si>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</si>
  <si>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</si>
  <si>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</si>
  <si>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</si>
  <si>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</si>
  <si>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</si>
  <si>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</si>
  <si>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</si>
  <si>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</si>
  <si>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</si>
  <si>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</si>
  <si>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</si>
  <si>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</si>
  <si>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</si>
  <si>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</si>
  <si>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</si>
  <si>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</si>
  <si>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</si>
  <si>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</si>
  <si>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</si>
  <si>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</si>
  <si>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</si>
  <si>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</si>
  <si>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</si>
  <si>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</si>
  <si>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</si>
  <si>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</si>
  <si>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</si>
  <si>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</si>
  <si>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</si>
  <si>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</si>
  <si>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</si>
  <si>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</si>
  <si>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</si>
  <si>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</si>
  <si>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</si>
  <si>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</si>
  <si>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</si>
  <si>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</si>
  <si>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</si>
  <si>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</si>
  <si>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</si>
  <si>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</si>
  <si>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</si>
  <si>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</si>
  <si>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</si>
  <si>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</si>
  <si>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</si>
  <si>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</si>
  <si>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</si>
  <si>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</si>
  <si>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</si>
  <si>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</si>
  <si>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</si>
  <si>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</si>
  <si>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</si>
  <si>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</si>
  <si>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</si>
  <si>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</si>
  <si>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</si>
  <si>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</si>
  <si>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</si>
  <si>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</si>
  <si>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</si>
  <si>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</si>
  <si>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</si>
  <si>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</si>
  <si>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</si>
  <si>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</si>
  <si>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</si>
  <si>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</si>
  <si>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</si>
  <si>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</si>
  <si>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</si>
  <si>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</si>
  <si>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</si>
  <si>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</si>
  <si>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</si>
  <si>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</si>
  <si>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</si>
  <si>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</si>
  <si>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</si>
  <si>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</si>
  <si>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</si>
  <si>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</si>
  <si>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</si>
  <si>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</si>
  <si>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</si>
  <si>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</si>
  <si>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</si>
  <si>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</si>
  <si>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</si>
  <si>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</si>
  <si>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</si>
  <si>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</si>
  <si>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</si>
  <si>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</si>
  <si>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</si>
  <si>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</si>
  <si>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</si>
  <si>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</si>
  <si>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</si>
  <si>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</si>
  <si>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</si>
  <si>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</si>
  <si>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</si>
  <si>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</si>
  <si>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</si>
  <si>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</si>
  <si>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</si>
  <si>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</si>
  <si>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</si>
  <si>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</si>
  <si>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</si>
  <si>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</si>
  <si>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</si>
  <si>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</si>
  <si>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</si>
  <si>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</si>
  <si>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</si>
  <si>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</si>
  <si>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</si>
  <si>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</si>
  <si>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</si>
  <si>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</si>
  <si>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</si>
  <si>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</si>
  <si>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</si>
  <si>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</si>
  <si>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</si>
  <si>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</si>
  <si>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</si>
  <si>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</si>
  <si>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</si>
  <si>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</si>
  <si>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</si>
  <si>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</si>
  <si>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</si>
  <si>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</si>
  <si>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</si>
  <si>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</si>
  <si>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</si>
  <si>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</si>
  <si>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</si>
  <si>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</si>
  <si>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</si>
  <si>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</si>
  <si>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</si>
  <si>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</si>
  <si>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</si>
  <si>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</si>
  <si>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</si>
  <si>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</si>
  <si>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</si>
  <si>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</si>
  <si>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</si>
  <si>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</si>
  <si>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</si>
  <si>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</si>
  <si>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</si>
  <si>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</si>
  <si>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</si>
  <si>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</si>
  <si>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</si>
  <si>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</si>
  <si>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</si>
  <si>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</si>
  <si>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</si>
  <si>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</si>
  <si>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</si>
  <si>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</si>
  <si>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</si>
  <si>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</si>
  <si>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</si>
  <si>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</si>
  <si>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</si>
  <si>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</si>
  <si>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</si>
  <si>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</si>
  <si>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</si>
  <si>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</si>
  <si>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</si>
  <si>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</si>
  <si>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</si>
  <si>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</si>
  <si>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</si>
  <si>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</si>
  <si>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</si>
  <si>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</si>
  <si>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</si>
  <si>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</si>
  <si>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</si>
  <si>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</si>
  <si>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</si>
  <si>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</si>
  <si>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</si>
  <si>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</si>
  <si>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</si>
  <si>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</si>
  <si>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</si>
  <si>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</si>
  <si>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</si>
  <si>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</si>
  <si>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</si>
  <si>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</si>
  <si>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</si>
  <si>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</si>
  <si>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</si>
  <si>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</si>
  <si>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</si>
  <si>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</si>
  <si>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</si>
  <si>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</si>
  <si>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</si>
  <si>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</si>
  <si>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</si>
  <si>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</si>
  <si>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</si>
  <si>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</si>
  <si>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</si>
  <si>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</si>
  <si>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</si>
  <si>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</si>
  <si>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</si>
  <si>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</si>
  <si>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</si>
  <si>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</si>
  <si>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</si>
  <si>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</si>
  <si>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</si>
  <si>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</si>
  <si>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</si>
  <si>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</si>
  <si>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</si>
  <si>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</si>
  <si>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</si>
  <si>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</si>
  <si>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</si>
  <si>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</si>
  <si>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</si>
  <si>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</si>
  <si>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</si>
  <si>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</si>
  <si>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</si>
  <si>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</si>
  <si>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</si>
  <si>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</si>
  <si>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</si>
  <si>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</si>
  <si>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</si>
  <si>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</si>
  <si>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</si>
  <si>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</si>
  <si>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</si>
  <si>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</si>
  <si>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</si>
  <si>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</si>
  <si>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</si>
  <si>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</si>
  <si>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</si>
  <si>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</si>
  <si>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</si>
  <si>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</si>
  <si>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</si>
  <si>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</si>
  <si>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</si>
  <si>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</si>
  <si>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</si>
  <si>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</si>
  <si>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</si>
  <si>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</si>
  <si>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</si>
  <si>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</si>
  <si>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</si>
  <si>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</si>
  <si>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</si>
  <si>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</si>
  <si>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</si>
  <si>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</si>
  <si>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</si>
  <si>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</si>
  <si>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</si>
  <si>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</si>
  <si>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</si>
  <si>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</si>
  <si>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</si>
  <si>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</si>
  <si>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</si>
  <si>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</si>
  <si>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</si>
  <si>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</si>
  <si>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</si>
  <si>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</si>
  <si>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</si>
  <si>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</si>
  <si>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</si>
  <si>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</si>
  <si>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</si>
  <si>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</si>
  <si>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</si>
  <si>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</si>
  <si>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</si>
  <si>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</si>
  <si>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</si>
  <si>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</si>
  <si>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</si>
  <si>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</si>
  <si>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</si>
  <si>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</si>
  <si>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</si>
  <si>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</si>
  <si>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</si>
  <si>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</si>
  <si>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</si>
  <si>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</si>
  <si>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</si>
  <si>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</si>
  <si>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</si>
  <si>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</si>
  <si>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</si>
  <si>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</si>
  <si>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</si>
  <si>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</si>
  <si>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</si>
  <si>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</si>
  <si>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</si>
  <si>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</si>
  <si>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</si>
  <si>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</si>
  <si>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</si>
  <si>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</si>
  <si>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</si>
  <si>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</si>
  <si>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</si>
  <si>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</si>
  <si>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</si>
  <si>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</si>
  <si>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</si>
  <si>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</si>
  <si>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</si>
  <si>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</si>
  <si>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</si>
  <si>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</si>
  <si>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</si>
  <si>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</si>
  <si>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</si>
  <si>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</si>
  <si>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</si>
  <si>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</si>
  <si>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</si>
  <si>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</si>
  <si>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</si>
  <si>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</si>
  <si>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</si>
  <si>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</si>
  <si>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</si>
  <si>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</si>
  <si>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</si>
  <si>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</si>
  <si>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</si>
  <si>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</si>
  <si>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</si>
  <si>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</si>
  <si>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</si>
  <si>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</si>
  <si>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</si>
  <si>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</si>
  <si>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</si>
  <si>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</si>
  <si>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</si>
  <si>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</si>
  <si>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</si>
  <si>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</si>
  <si>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</si>
  <si>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</si>
  <si>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</si>
  <si>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</si>
  <si>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</si>
  <si>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</si>
  <si>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</si>
  <si>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</si>
  <si>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</si>
  <si>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</si>
  <si>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</si>
  <si>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</si>
  <si>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</si>
  <si>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</si>
  <si>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</si>
  <si>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</si>
  <si>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</si>
  <si>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</si>
  <si>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</si>
  <si>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</si>
  <si>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</si>
  <si>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</si>
  <si>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</si>
  <si>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</si>
  <si>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</si>
  <si>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</si>
  <si>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</si>
  <si>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</si>
  <si>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</si>
  <si>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</si>
  <si>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</si>
  <si>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</si>
  <si>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</si>
  <si>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</si>
  <si>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</si>
  <si>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</si>
  <si>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</si>
  <si>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</si>
  <si>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</si>
  <si>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</si>
  <si>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</si>
  <si>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</si>
  <si>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</si>
  <si>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</si>
  <si>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</si>
  <si>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</si>
  <si>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</si>
  <si>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</si>
  <si>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</si>
  <si>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</si>
  <si>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</si>
  <si>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</si>
  <si>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</si>
  <si>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</si>
  <si>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</si>
  <si>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</si>
  <si>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</si>
  <si>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</si>
  <si>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</si>
  <si>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</si>
  <si>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</si>
  <si>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</si>
  <si>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</si>
  <si>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</si>
  <si>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</si>
  <si>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</si>
  <si>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</si>
  <si>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</si>
  <si>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</si>
  <si>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</si>
  <si>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</si>
  <si>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</si>
  <si>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</si>
  <si>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</si>
  <si>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</si>
  <si>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</si>
  <si>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</si>
  <si>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</si>
  <si>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</si>
  <si>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</si>
  <si>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</si>
  <si>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</si>
  <si>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</si>
  <si>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</si>
  <si>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</si>
  <si>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</si>
  <si>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</si>
  <si>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</si>
  <si>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</si>
  <si>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</si>
  <si>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</si>
  <si>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</si>
  <si>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</si>
  <si>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</si>
  <si>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</si>
  <si>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</si>
  <si>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</si>
  <si>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</si>
  <si>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</si>
  <si>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</si>
  <si>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</si>
  <si>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</si>
  <si>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</si>
  <si>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</si>
  <si>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</si>
  <si>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</si>
  <si>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</si>
  <si>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</si>
  <si>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</si>
  <si>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</si>
  <si>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</si>
  <si>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</si>
  <si>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</si>
  <si>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</si>
  <si>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</si>
  <si>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</si>
  <si>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</si>
  <si>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</si>
  <si>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</si>
  <si>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</si>
  <si>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</si>
  <si>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</si>
  <si>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</si>
  <si>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</si>
  <si>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</si>
  <si>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</si>
  <si>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</si>
  <si>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</si>
  <si>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</si>
  <si>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</si>
  <si>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</si>
  <si>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</si>
  <si>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</si>
  <si>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</si>
  <si>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</si>
  <si>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</si>
  <si>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</si>
  <si>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</si>
  <si>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</si>
  <si>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</si>
  <si>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</si>
  <si>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</si>
  <si>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</si>
  <si>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</si>
  <si>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</si>
  <si>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</si>
  <si>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</si>
  <si>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</si>
  <si>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</si>
  <si>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</si>
  <si>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</si>
  <si>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</si>
  <si>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</si>
  <si>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</si>
  <si>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</si>
  <si>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</si>
  <si>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</si>
  <si>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</si>
  <si>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</si>
  <si>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</si>
  <si>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</si>
  <si>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</si>
  <si>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</si>
  <si>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</si>
  <si>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</si>
  <si>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</si>
  <si>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</si>
  <si>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</si>
  <si>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</si>
  <si>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</si>
  <si>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</si>
  <si>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</si>
  <si>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</si>
  <si>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</si>
  <si>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</si>
  <si>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</si>
  <si>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</si>
  <si>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</si>
  <si>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</si>
  <si>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</si>
  <si>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</si>
  <si>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</si>
  <si>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</si>
  <si>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</si>
  <si>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</si>
  <si>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</si>
  <si>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</si>
  <si>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</si>
  <si>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</si>
  <si>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</si>
  <si>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</si>
  <si>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</si>
  <si>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</si>
  <si>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</si>
  <si>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</si>
  <si>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</si>
  <si>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</si>
  <si>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</si>
  <si>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</si>
  <si>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</si>
  <si>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</si>
  <si>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</si>
  <si>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</si>
  <si>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</si>
  <si>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</si>
  <si>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</si>
  <si>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</si>
  <si>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</si>
  <si>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</si>
  <si>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</si>
  <si>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</si>
  <si>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</si>
  <si>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</si>
  <si>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</si>
  <si>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</si>
  <si>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</si>
  <si>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</si>
  <si>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</si>
  <si>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</si>
  <si>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</si>
  <si>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</si>
  <si>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</si>
  <si>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</si>
  <si>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</si>
  <si>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</si>
  <si>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</si>
  <si>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</si>
  <si>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</si>
  <si>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</si>
  <si>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</si>
  <si>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</si>
  <si>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</si>
  <si>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</si>
  <si>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</si>
  <si>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</si>
  <si>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</si>
  <si>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</si>
  <si>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</si>
  <si>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</si>
  <si>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</si>
  <si>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</si>
  <si>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</si>
  <si>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</si>
  <si>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</si>
  <si>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</si>
  <si>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</si>
  <si>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</si>
  <si>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</si>
  <si>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</si>
  <si>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</si>
  <si>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</si>
  <si>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</si>
  <si>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</si>
  <si>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</si>
  <si>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</si>
  <si>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</si>
  <si>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</si>
  <si>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</si>
  <si>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</si>
  <si>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</si>
  <si>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</si>
  <si>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</si>
  <si>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</si>
  <si>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</si>
  <si>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</si>
  <si>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</si>
  <si>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</si>
  <si>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</si>
  <si>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</si>
  <si>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</si>
  <si>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</si>
  <si>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</si>
  <si>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</si>
  <si>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</si>
  <si>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</si>
  <si>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</si>
  <si>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</si>
  <si>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</si>
  <si>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</si>
  <si>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</si>
  <si>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</si>
  <si>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</si>
  <si>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</si>
  <si>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</si>
  <si>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</si>
  <si>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</si>
  <si>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</si>
  <si>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</si>
  <si>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</si>
  <si>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</si>
  <si>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</si>
  <si>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</si>
  <si>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</si>
  <si>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</si>
  <si>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</si>
  <si>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</si>
  <si>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</si>
  <si>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</si>
  <si>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</si>
  <si>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</si>
  <si>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</si>
  <si>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</si>
  <si>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</si>
  <si>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</si>
  <si>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</si>
  <si>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</si>
  <si>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</si>
  <si>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</si>
  <si>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</si>
  <si>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</si>
  <si>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</si>
  <si>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</si>
  <si>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</si>
  <si>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</si>
  <si>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</si>
  <si>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</si>
  <si>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</si>
  <si>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</si>
  <si>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</si>
  <si>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</si>
  <si>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</si>
  <si>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</si>
  <si>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</si>
  <si>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</si>
  <si>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</si>
  <si>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</si>
  <si>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</si>
  <si>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</si>
  <si>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</si>
  <si>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</si>
  <si>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</si>
  <si>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</si>
  <si>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</si>
  <si>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</si>
  <si>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</si>
  <si>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</si>
  <si>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</si>
  <si>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</si>
  <si>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</si>
  <si>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</si>
  <si>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</si>
  <si>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</si>
  <si>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</si>
  <si>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</si>
  <si>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</si>
  <si>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</si>
  <si>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</si>
  <si>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</si>
  <si>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</si>
  <si>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</si>
  <si>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</si>
  <si>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</si>
  <si>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</si>
  <si>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</si>
  <si>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</si>
  <si>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</si>
  <si>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</si>
  <si>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</si>
  <si>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</si>
  <si>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</si>
  <si>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</si>
  <si>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</si>
  <si>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</si>
  <si>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</si>
  <si>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</si>
  <si>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</si>
  <si>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</si>
  <si>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</si>
  <si>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</si>
  <si>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</si>
  <si>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</si>
  <si>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</si>
  <si>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</si>
  <si>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</si>
  <si>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</si>
  <si>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</si>
  <si>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</si>
  <si>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</si>
  <si>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</si>
  <si>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</si>
  <si>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</si>
  <si>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</si>
  <si>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</si>
  <si>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</si>
  <si>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</si>
  <si>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</si>
  <si>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</si>
  <si>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</si>
  <si>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</si>
  <si>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</si>
  <si>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</si>
  <si>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</si>
  <si>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</si>
  <si>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</si>
  <si>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</si>
  <si>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</si>
  <si>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</si>
  <si>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</si>
  <si>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</si>
  <si>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</si>
  <si>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</si>
  <si>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</si>
  <si>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</si>
  <si>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</si>
  <si>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</si>
  <si>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</si>
  <si>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</si>
  <si>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</si>
  <si>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</si>
  <si>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</si>
  <si>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</si>
  <si>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</si>
  <si>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</si>
  <si>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</si>
  <si>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</si>
  <si>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</si>
  <si>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</si>
  <si>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</si>
  <si>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</si>
  <si>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</si>
  <si>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</si>
  <si>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</si>
  <si>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</si>
  <si>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</si>
  <si>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</si>
  <si>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</si>
  <si>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</si>
  <si>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</si>
  <si>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</si>
  <si>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</si>
  <si>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</si>
  <si>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</si>
  <si>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</si>
  <si>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</si>
  <si>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</si>
  <si>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</si>
  <si>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</si>
  <si>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</si>
  <si>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</si>
  <si>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</si>
  <si>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</si>
  <si>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</si>
  <si>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</si>
  <si>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</si>
  <si>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</si>
  <si>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</si>
  <si>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</si>
  <si>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</si>
  <si>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</si>
  <si>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</si>
  <si>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</si>
  <si>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</si>
  <si>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</si>
  <si>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</si>
  <si>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</si>
  <si>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</si>
  <si>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</si>
  <si>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</si>
  <si>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</si>
  <si>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</si>
  <si>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</si>
  <si>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</si>
  <si>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</si>
  <si>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</si>
  <si>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</si>
  <si>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</si>
  <si>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</si>
  <si>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</si>
  <si>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</si>
  <si>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</si>
  <si>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</si>
  <si>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</si>
  <si>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</si>
  <si>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</si>
  <si>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</si>
  <si>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</si>
  <si>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</si>
  <si>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</si>
  <si>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</si>
  <si>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</si>
  <si>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</si>
  <si>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</si>
  <si>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</si>
  <si>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</si>
  <si>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</si>
  <si>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</si>
  <si>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</si>
  <si>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</si>
  <si>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</si>
  <si>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</si>
  <si>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</si>
  <si>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</si>
  <si>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</si>
  <si>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</si>
  <si>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</si>
  <si>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</si>
  <si>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</si>
  <si>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</si>
  <si>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</si>
  <si>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</si>
  <si>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</si>
  <si>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</si>
  <si>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</si>
  <si>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</si>
  <si>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</si>
  <si>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</si>
  <si>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</si>
  <si>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</si>
  <si>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</si>
  <si>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</si>
  <si>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</si>
  <si>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</si>
  <si>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</si>
  <si>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</si>
  <si>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</si>
  <si>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</si>
  <si>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</si>
  <si>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</si>
  <si>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</si>
  <si>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</si>
  <si>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</si>
  <si>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</si>
  <si>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</si>
  <si>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</si>
  <si>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</si>
  <si>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</si>
  <si>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</si>
  <si>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</si>
  <si>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</si>
  <si>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</si>
  <si>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</si>
  <si>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</si>
  <si>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</si>
  <si>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</si>
  <si>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</si>
  <si>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</si>
  <si>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</si>
  <si>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</si>
  <si>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</si>
  <si>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</si>
  <si>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</si>
  <si>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</si>
  <si>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</si>
  <si>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</si>
  <si>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</si>
  <si>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</si>
  <si>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</si>
  <si>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</si>
  <si>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</si>
  <si>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</si>
  <si>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</si>
  <si>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</si>
  <si>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</si>
  <si>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</si>
  <si>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</si>
  <si>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</si>
  <si>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</si>
  <si>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</si>
  <si>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</si>
  <si>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</si>
  <si>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</si>
  <si>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</si>
  <si>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</si>
  <si>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</si>
  <si>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</si>
  <si>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</si>
  <si>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</si>
  <si>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</si>
  <si>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</si>
  <si>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</si>
  <si>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</si>
  <si>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</si>
  <si>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</si>
  <si>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</si>
  <si>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</si>
  <si>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</si>
  <si>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</si>
  <si>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</si>
  <si>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</si>
  <si>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</si>
  <si>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</si>
  <si>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</si>
  <si>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</si>
  <si>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</si>
  <si>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</si>
  <si>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</si>
  <si>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</si>
  <si>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</si>
  <si>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</si>
  <si>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</si>
  <si>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</si>
  <si>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</si>
  <si>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</si>
  <si>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</si>
  <si>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</si>
  <si>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</si>
  <si>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</si>
  <si>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</si>
  <si>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</si>
  <si>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</si>
  <si>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</si>
  <si>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</si>
  <si>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</si>
  <si>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</si>
  <si>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</si>
  <si>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</si>
  <si>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</si>
  <si>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</si>
  <si>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</si>
  <si>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</si>
  <si>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</si>
  <si>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</si>
  <si>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</si>
  <si>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</si>
  <si>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</si>
  <si>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</si>
  <si>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</si>
  <si>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</si>
  <si>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</si>
  <si>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</si>
  <si>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</si>
  <si>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</si>
  <si>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</si>
  <si>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</si>
  <si>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</si>
  <si>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</si>
  <si>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</si>
  <si>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</si>
  <si>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</si>
  <si>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</si>
  <si>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</si>
  <si>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</si>
  <si>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</si>
  <si>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</si>
  <si>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</si>
  <si>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</si>
  <si>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</si>
  <si>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</si>
  <si>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</si>
  <si>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</si>
  <si>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</si>
  <si>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</si>
  <si>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</si>
  <si>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</si>
  <si>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</si>
  <si>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</si>
  <si>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</si>
  <si>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</si>
  <si>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</si>
  <si>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</si>
  <si>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</si>
  <si>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</si>
  <si>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</si>
  <si>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</si>
  <si>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</si>
  <si>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</si>
  <si>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</si>
  <si>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</si>
  <si>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</si>
  <si>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</si>
  <si>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</si>
  <si>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</si>
  <si>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</si>
  <si>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</si>
  <si>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</si>
  <si>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</si>
  <si>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</si>
  <si>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</si>
  <si>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</si>
  <si>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</si>
  <si>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</si>
  <si>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</si>
  <si>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</si>
  <si>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</si>
  <si>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</si>
  <si>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</si>
  <si>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</si>
  <si>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</si>
  <si>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</si>
  <si>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</si>
  <si>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</si>
  <si>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</si>
  <si>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</si>
  <si>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</si>
  <si>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</si>
  <si>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</si>
  <si>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</si>
  <si>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</si>
  <si>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</si>
  <si>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</si>
  <si>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</si>
  <si>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</si>
  <si>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</si>
  <si>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</si>
  <si>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</si>
  <si>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</si>
  <si>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</si>
  <si>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</si>
  <si>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</si>
  <si>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</si>
  <si>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</si>
  <si>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</si>
  <si>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</si>
  <si>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</si>
  <si>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</si>
  <si>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</si>
  <si>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</si>
  <si>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</si>
  <si>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</si>
  <si>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</si>
  <si>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</si>
  <si>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</si>
  <si>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</si>
  <si>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</si>
  <si>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</si>
  <si>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</si>
  <si>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</si>
  <si>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</si>
  <si>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</si>
  <si>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</si>
  <si>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</si>
  <si>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</si>
  <si>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</si>
  <si>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</si>
  <si>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</si>
  <si>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</si>
  <si>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</si>
  <si>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</si>
  <si>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</si>
  <si>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</si>
  <si>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</si>
  <si>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</si>
  <si>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</si>
  <si>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</si>
  <si>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</si>
  <si>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</si>
  <si>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</si>
  <si>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</si>
  <si>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</si>
  <si>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</si>
  <si>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</si>
  <si>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</si>
  <si>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</si>
  <si>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</si>
  <si>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</si>
  <si>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</si>
  <si>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</si>
  <si>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</si>
  <si>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</si>
  <si>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</si>
  <si>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</si>
  <si>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</si>
  <si>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</si>
  <si>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</si>
  <si>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</si>
  <si>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</si>
  <si>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</si>
  <si>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</si>
  <si>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</si>
  <si>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</si>
  <si>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</si>
  <si>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</si>
  <si>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</si>
  <si>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</si>
  <si>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</si>
  <si>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</si>
  <si>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</si>
  <si>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</si>
  <si>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</si>
  <si>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</si>
  <si>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</si>
  <si>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</si>
  <si>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</si>
  <si>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</si>
  <si>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</si>
  <si>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</si>
  <si>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</si>
  <si>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</si>
  <si>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</si>
  <si>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</si>
  <si>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</si>
  <si>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</si>
  <si>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</si>
  <si>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</si>
  <si>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</si>
  <si>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</si>
  <si>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</si>
  <si>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</si>
  <si>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</si>
  <si>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</si>
  <si>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</si>
  <si>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</si>
  <si>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</si>
  <si>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</si>
  <si>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</si>
  <si>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</si>
  <si>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</si>
  <si>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</si>
  <si>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</si>
  <si>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</si>
  <si>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</si>
  <si>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</si>
  <si>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</si>
  <si>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</si>
  <si>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</si>
  <si>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</si>
  <si>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</si>
  <si>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</si>
  <si>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</si>
  <si>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</si>
  <si>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</si>
  <si>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</si>
  <si>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</si>
  <si>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</si>
  <si>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</si>
  <si>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</si>
  <si>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</si>
  <si>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</si>
  <si>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</si>
  <si>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</si>
  <si>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</si>
  <si>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</si>
  <si>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</si>
  <si>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</si>
  <si>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</si>
  <si>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</si>
  <si>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</si>
  <si>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</si>
  <si>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</si>
  <si>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</si>
  <si>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</si>
  <si>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</si>
  <si>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</si>
  <si>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</si>
  <si>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</si>
  <si>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</si>
  <si>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</si>
  <si>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</si>
  <si>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</si>
  <si>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</si>
  <si>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</si>
  <si>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</si>
  <si>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</si>
  <si>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</si>
  <si>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</si>
  <si>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</si>
  <si>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</si>
  <si>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</si>
  <si>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</si>
  <si>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</si>
  <si>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</si>
  <si>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</si>
  <si>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</si>
  <si>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</si>
  <si>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</si>
  <si>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</si>
  <si>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</si>
  <si>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</si>
  <si>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</si>
  <si>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</si>
  <si>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</si>
  <si>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</si>
  <si>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</si>
  <si>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</si>
  <si>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</si>
  <si>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</si>
  <si>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</si>
  <si>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</si>
  <si>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</si>
  <si>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</si>
  <si>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</si>
  <si>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</si>
  <si>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</si>
  <si>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</si>
  <si>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</si>
  <si>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</si>
  <si>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</si>
  <si>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</si>
  <si>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</si>
  <si>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</si>
  <si>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</si>
  <si>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</si>
  <si>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</si>
  <si>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</si>
  <si>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</si>
  <si>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</si>
  <si>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</si>
  <si>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</si>
  <si>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</si>
  <si>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</si>
  <si>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</si>
  <si>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</si>
  <si>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</si>
  <si>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</si>
  <si>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</si>
  <si>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</si>
  <si>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</si>
  <si>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</si>
  <si>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</si>
  <si>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</si>
  <si>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</si>
  <si>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</si>
  <si>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</si>
  <si>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</si>
  <si>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</si>
  <si>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</si>
  <si>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</si>
  <si>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</si>
  <si>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</si>
  <si>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</si>
  <si>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</si>
  <si>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</si>
  <si>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</si>
  <si>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</si>
  <si>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</si>
  <si>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</si>
  <si>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</si>
  <si>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</si>
  <si>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</si>
  <si>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</si>
  <si>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</si>
  <si>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</si>
  <si>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</si>
  <si>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</si>
  <si>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</si>
  <si>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</si>
  <si>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</si>
  <si>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</si>
  <si>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</si>
  <si>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</si>
  <si>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</si>
  <si>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</si>
  <si>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</si>
  <si>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</si>
  <si>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</si>
  <si>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</si>
  <si>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</si>
  <si>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</si>
  <si>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</si>
  <si>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</si>
  <si>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</si>
  <si>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</si>
  <si>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</si>
  <si>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</si>
  <si>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</si>
  <si>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</si>
  <si>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</si>
  <si>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</si>
  <si>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</si>
  <si>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</si>
  <si>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</si>
  <si>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</si>
  <si>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</si>
  <si>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</si>
  <si>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</si>
  <si>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</si>
  <si>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</si>
  <si>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</si>
  <si>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</si>
  <si>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</si>
  <si>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</si>
  <si>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</si>
  <si>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</si>
  <si>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</si>
  <si>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</si>
  <si>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</si>
  <si>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</si>
  <si>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</si>
  <si>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</si>
  <si>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</si>
  <si>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</si>
  <si>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</si>
  <si>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</si>
  <si>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</si>
  <si>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</si>
  <si>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</si>
  <si>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</si>
  <si>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</si>
  <si>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</si>
  <si>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</si>
  <si>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</si>
  <si>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</si>
  <si>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</si>
  <si>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</si>
  <si>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</si>
  <si>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</si>
  <si>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</si>
  <si>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</si>
  <si>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</si>
  <si>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</si>
  <si>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</si>
  <si>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</si>
  <si>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</si>
  <si>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</si>
  <si>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</si>
  <si>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</si>
  <si>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</si>
  <si>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</si>
  <si>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</si>
  <si>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</si>
  <si>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</si>
  <si>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</si>
  <si>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</si>
  <si>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</si>
  <si>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</si>
  <si>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</si>
  <si>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</si>
  <si>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</si>
  <si>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</si>
  <si>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</si>
  <si>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</si>
  <si>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</si>
  <si>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</si>
  <si>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</si>
  <si>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</si>
  <si>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</si>
  <si>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</si>
  <si>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</si>
  <si>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</si>
  <si>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</si>
  <si>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</si>
  <si>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</si>
  <si>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</si>
  <si>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</si>
  <si>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</si>
  <si>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</si>
  <si>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</si>
  <si>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</si>
  <si>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</si>
  <si>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</si>
  <si>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</si>
  <si>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</si>
  <si>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</si>
  <si>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</si>
  <si>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</si>
  <si>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</si>
  <si>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</si>
  <si>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</si>
  <si>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</si>
  <si>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</si>
  <si>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</si>
  <si>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</si>
  <si>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</si>
  <si>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</si>
  <si>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</si>
  <si>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</si>
  <si>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</si>
  <si>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</si>
  <si>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</si>
  <si>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</si>
  <si>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</si>
  <si>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</si>
  <si>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</si>
  <si>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</si>
  <si>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</si>
  <si>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</si>
  <si>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</si>
  <si>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</si>
  <si>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</si>
  <si>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</si>
  <si>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</si>
  <si>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</si>
  <si>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</si>
  <si>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</si>
  <si>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</si>
  <si>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</si>
  <si>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</si>
  <si>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</si>
  <si>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</si>
  <si>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</si>
  <si>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</si>
  <si>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</si>
  <si>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</si>
  <si>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</si>
  <si>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</si>
  <si>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</si>
  <si>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</si>
  <si>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</si>
  <si>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</si>
  <si>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</si>
  <si>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</si>
  <si>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</si>
  <si>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</si>
  <si>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</si>
  <si>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</si>
  <si>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</si>
  <si>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</si>
  <si>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</si>
  <si>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</si>
  <si>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</si>
  <si>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</si>
  <si>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</si>
  <si>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</si>
  <si>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</si>
  <si>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</si>
  <si>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</si>
  <si>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</si>
  <si>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</si>
  <si>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</si>
  <si>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</si>
  <si>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</si>
  <si>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</si>
  <si>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</si>
  <si>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</si>
  <si>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</si>
  <si>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</si>
  <si>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</si>
  <si>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</si>
  <si>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</si>
  <si>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</si>
  <si>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</si>
  <si>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</si>
  <si>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</si>
  <si>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</si>
  <si>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</si>
  <si>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</si>
  <si>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</si>
  <si>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</si>
  <si>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</si>
  <si>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</si>
  <si>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</si>
  <si>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</si>
  <si>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</si>
  <si>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</si>
  <si>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</si>
  <si>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</si>
  <si>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</si>
  <si>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</si>
  <si>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</si>
  <si>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</si>
  <si>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</si>
  <si>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</si>
  <si>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</si>
  <si>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</si>
  <si>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</si>
  <si>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</si>
  <si>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</si>
  <si>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</si>
  <si>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</si>
  <si>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</si>
  <si>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</si>
  <si>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</si>
  <si>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</si>
  <si>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</si>
  <si>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</si>
  <si>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</si>
  <si>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</si>
  <si>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</si>
  <si>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</si>
  <si>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</si>
  <si>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</si>
  <si>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</si>
  <si>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</si>
  <si>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</si>
  <si>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</si>
  <si>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</si>
  <si>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</si>
  <si>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</si>
  <si>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</si>
  <si>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</si>
  <si>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</si>
  <si>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</si>
  <si>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</si>
  <si>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</si>
  <si>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</si>
  <si>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</si>
  <si>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</si>
  <si>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</si>
  <si>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</si>
  <si>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</si>
  <si>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</si>
  <si>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</si>
  <si>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</si>
  <si>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</si>
  <si>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</si>
  <si>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</si>
  <si>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</si>
  <si>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</si>
  <si>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</si>
  <si>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</si>
  <si>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</si>
  <si>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</si>
  <si>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</si>
  <si>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</si>
  <si>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</si>
  <si>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</si>
  <si>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</si>
  <si>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</si>
  <si>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</si>
  <si>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</si>
  <si>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</si>
  <si>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</si>
  <si>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</si>
  <si>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</si>
  <si>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</si>
  <si>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</si>
  <si>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</si>
  <si>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</si>
  <si>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</si>
  <si>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</si>
  <si>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</si>
  <si>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</si>
  <si>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</si>
  <si>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</si>
  <si>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</si>
  <si>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</si>
  <si>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</si>
  <si>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</si>
  <si>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</si>
  <si>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</si>
  <si>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</si>
  <si>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</si>
  <si>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</si>
  <si>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</si>
  <si>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</si>
  <si>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</si>
  <si>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</si>
  <si>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</si>
  <si>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</si>
  <si>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</si>
  <si>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</si>
  <si>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</si>
  <si>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</si>
  <si>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</si>
  <si>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</si>
  <si>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</si>
  <si>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</si>
  <si>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</si>
  <si>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</si>
  <si>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</si>
  <si>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</si>
  <si>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</si>
  <si>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</si>
  <si>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</si>
  <si>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</si>
  <si>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</si>
  <si>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</si>
  <si>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</si>
  <si>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</si>
  <si>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</si>
  <si>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</si>
  <si>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</si>
  <si>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</si>
  <si>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</si>
  <si>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</si>
  <si>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</si>
  <si>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</si>
  <si>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</si>
  <si>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</si>
  <si>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</si>
  <si>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</si>
  <si>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</si>
  <si>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</si>
  <si>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</si>
  <si>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</si>
  <si>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</si>
  <si>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</si>
  <si>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</si>
  <si>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</si>
  <si>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</si>
  <si>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</si>
  <si>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</si>
  <si>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</si>
  <si>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</si>
  <si>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</si>
  <si>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</si>
  <si>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</si>
  <si>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</si>
  <si>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</si>
  <si>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</si>
  <si>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</si>
  <si>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</si>
  <si>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</si>
  <si>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</si>
  <si>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</si>
  <si>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</si>
  <si>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</si>
  <si>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</si>
  <si>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</si>
  <si>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</si>
  <si>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</si>
  <si>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</si>
  <si>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</si>
  <si>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</si>
  <si>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</si>
  <si>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</si>
  <si>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</si>
  <si>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</si>
  <si>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</si>
  <si>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</si>
  <si>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</si>
  <si>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</si>
  <si>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</si>
  <si>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</si>
  <si>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</si>
  <si>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</si>
  <si>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</si>
  <si>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</si>
  <si>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</si>
  <si>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</si>
  <si>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</si>
  <si>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</si>
  <si>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</si>
  <si>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</si>
  <si>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</si>
  <si>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</si>
  <si>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</si>
  <si>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</si>
  <si>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</si>
  <si>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</si>
  <si>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</si>
  <si>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</si>
  <si>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</si>
  <si>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</si>
  <si>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</si>
  <si>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</si>
  <si>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</si>
  <si>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</si>
  <si>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</si>
  <si>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</si>
  <si>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</si>
  <si>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</si>
  <si>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</si>
  <si>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</si>
  <si>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</si>
  <si>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</si>
  <si>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</si>
  <si>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</si>
  <si>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</si>
  <si>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</si>
  <si>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</si>
  <si>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</si>
  <si>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</si>
  <si>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</si>
  <si>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</si>
  <si>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</si>
  <si>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</si>
  <si>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</si>
  <si>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</si>
  <si>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</si>
  <si>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</si>
  <si>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</si>
  <si>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</si>
  <si>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</si>
  <si>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</si>
  <si>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</si>
  <si>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</si>
  <si>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</si>
  <si>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</si>
  <si>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</si>
  <si>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</si>
  <si>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</si>
  <si>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</si>
  <si>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</si>
  <si>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</si>
  <si>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</si>
  <si>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</si>
  <si>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</si>
  <si>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</si>
  <si>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</si>
  <si>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</si>
  <si>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</si>
  <si>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</si>
  <si>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</si>
  <si>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</si>
  <si>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</si>
  <si>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</si>
  <si>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</si>
  <si>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</si>
  <si>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</si>
  <si>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</si>
  <si>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</si>
  <si>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</si>
  <si>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</si>
  <si>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</si>
  <si>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</si>
  <si>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</si>
  <si>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</si>
  <si>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</si>
  <si>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</si>
  <si>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</si>
  <si>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</si>
  <si>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</si>
  <si>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</si>
  <si>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</si>
  <si>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</si>
  <si>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</si>
  <si>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</si>
  <si>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</si>
  <si>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</si>
  <si>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</si>
  <si>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</si>
  <si>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</si>
  <si>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</si>
  <si>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</si>
  <si>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</si>
  <si>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</si>
  <si>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</si>
  <si>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</si>
  <si>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</si>
  <si>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</si>
  <si>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</si>
  <si>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</si>
  <si>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</si>
  <si>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</si>
  <si>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</si>
  <si>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</si>
  <si>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</si>
  <si>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</si>
  <si>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</si>
  <si>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</si>
  <si>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</si>
  <si>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</si>
  <si>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</si>
  <si>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</si>
  <si>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</si>
  <si>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</si>
  <si>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</si>
  <si>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</si>
  <si>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</si>
  <si>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</si>
  <si>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</si>
  <si>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</si>
  <si>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</si>
  <si>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</si>
  <si>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</si>
  <si>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</si>
  <si>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</si>
  <si>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</si>
  <si>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</si>
  <si>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</si>
  <si>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</si>
  <si>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</si>
  <si>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</si>
  <si>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</si>
  <si>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</si>
  <si>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</si>
  <si>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</si>
  <si>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</si>
  <si>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</si>
  <si>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</si>
  <si>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</si>
  <si>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</si>
  <si>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</si>
  <si>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</si>
  <si>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</si>
  <si>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</si>
  <si>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</si>
  <si>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</si>
  <si>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</si>
  <si>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</si>
  <si>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</si>
  <si>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</si>
  <si>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</si>
  <si>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</si>
  <si>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</si>
  <si>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</si>
  <si>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</si>
  <si>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</si>
  <si>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</si>
  <si>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</si>
  <si>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</si>
  <si>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</si>
  <si>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</si>
  <si>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</si>
  <si>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</si>
  <si>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</si>
  <si>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</si>
  <si>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</si>
  <si>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</si>
  <si>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</si>
  <si>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</si>
  <si>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</si>
  <si>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</si>
  <si>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</si>
  <si>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</si>
  <si>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</si>
  <si>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</si>
  <si>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</si>
  <si>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</si>
  <si>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</si>
  <si>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</si>
  <si>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</si>
  <si>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</si>
  <si>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</si>
  <si>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</si>
  <si>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</si>
  <si>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</si>
  <si>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</si>
  <si>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</si>
  <si>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</si>
  <si>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</si>
  <si>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</si>
  <si>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</si>
  <si>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</si>
  <si>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</si>
  <si>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</si>
  <si>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</si>
  <si>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</si>
  <si>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</si>
  <si>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</si>
  <si>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</si>
  <si>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</si>
  <si>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</si>
  <si>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</si>
  <si>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</si>
  <si>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</si>
  <si>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</si>
  <si>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</si>
  <si>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</si>
  <si>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</si>
  <si>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</si>
  <si>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</si>
  <si>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</si>
  <si>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</si>
  <si>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</si>
  <si>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</si>
  <si>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</si>
  <si>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</si>
  <si>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</si>
  <si>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</si>
  <si>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</si>
  <si>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</si>
  <si>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</si>
  <si>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</si>
  <si>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</si>
  <si>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</si>
  <si>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</si>
  <si>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</si>
  <si>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</si>
  <si>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</si>
  <si>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</si>
  <si>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</si>
  <si>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</si>
  <si>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</si>
  <si>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</si>
  <si>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</si>
  <si>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</si>
  <si>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</si>
  <si>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</si>
  <si>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</si>
  <si>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</si>
  <si>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</si>
  <si>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</si>
  <si>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</si>
  <si>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</si>
  <si>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</si>
  <si>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</si>
  <si>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</si>
  <si>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</si>
  <si>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</si>
  <si>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</si>
  <si>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</si>
  <si>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</si>
  <si>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</si>
  <si>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</si>
  <si>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</si>
  <si>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</si>
  <si>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</si>
  <si>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</si>
  <si>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</si>
  <si>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</si>
  <si>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</si>
  <si>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</si>
  <si>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</si>
  <si>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</si>
  <si>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</si>
  <si>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</si>
  <si>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</si>
  <si>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</si>
  <si>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</si>
  <si>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</si>
  <si>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</si>
  <si>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</si>
  <si>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</si>
  <si>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</si>
  <si>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</si>
  <si>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</si>
  <si>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</si>
  <si>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</si>
  <si>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</si>
  <si>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</si>
  <si>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</si>
  <si>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</si>
  <si>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</si>
  <si>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</si>
  <si>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</si>
  <si>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</si>
  <si>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</si>
  <si>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</si>
  <si>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</si>
  <si>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</si>
  <si>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</si>
  <si>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</si>
  <si>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</si>
  <si>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</si>
  <si>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</si>
  <si>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</si>
  <si>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</si>
  <si>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</si>
  <si>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</si>
  <si>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</si>
  <si>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</si>
  <si>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</si>
  <si>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</si>
  <si>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</si>
  <si>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</si>
  <si>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</si>
  <si>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</si>
  <si>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</si>
  <si>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</si>
  <si>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</si>
  <si>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</si>
  <si>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</si>
  <si>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</si>
  <si>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</si>
  <si>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</si>
  <si>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</si>
  <si>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</si>
  <si>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</si>
  <si>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</si>
  <si>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</si>
  <si>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</si>
  <si>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</si>
  <si>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</si>
  <si>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</si>
  <si>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</si>
  <si>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</si>
  <si>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</si>
  <si>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</si>
  <si>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</si>
  <si>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</si>
  <si>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</si>
  <si>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</si>
  <si>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</si>
  <si>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</si>
  <si>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</si>
  <si>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</si>
  <si>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</si>
  <si>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</si>
  <si>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</si>
  <si>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</si>
  <si>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</si>
  <si>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</si>
  <si>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</si>
  <si>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</si>
  <si>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</si>
  <si>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</si>
  <si>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</si>
  <si>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</si>
  <si>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</si>
  <si>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</si>
  <si>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</si>
  <si>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</si>
  <si>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</si>
  <si>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</si>
  <si>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</si>
  <si>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</si>
  <si>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</si>
  <si>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</si>
  <si>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</si>
  <si>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</si>
  <si>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</si>
  <si>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</si>
  <si>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</si>
  <si>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</si>
  <si>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</si>
  <si>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</si>
  <si>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</si>
  <si>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</si>
  <si>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</si>
  <si>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</si>
  <si>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</si>
  <si>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</si>
  <si>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</si>
  <si>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</si>
  <si>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</si>
  <si>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</si>
  <si>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</si>
  <si>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</si>
  <si>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</si>
  <si>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</si>
  <si>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</si>
  <si>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</si>
  <si>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</si>
  <si>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</si>
  <si>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</si>
  <si>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</si>
  <si>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</si>
  <si>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</si>
  <si>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</si>
  <si>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</si>
  <si>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</si>
  <si>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</si>
  <si>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</si>
  <si>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</si>
  <si>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</si>
  <si>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</si>
  <si>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</si>
  <si>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</si>
  <si>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</si>
  <si>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</si>
  <si>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</si>
  <si>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</si>
  <si>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</si>
  <si>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</si>
  <si>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</si>
  <si>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</si>
  <si>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</si>
  <si>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</si>
  <si>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</si>
  <si>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</si>
  <si>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</si>
  <si>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</si>
  <si>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</si>
  <si>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</si>
  <si>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</si>
  <si>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</si>
  <si>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</si>
  <si>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</si>
  <si>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</si>
  <si>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</si>
  <si>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</si>
  <si>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</si>
  <si>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</si>
  <si>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</si>
  <si>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</si>
  <si>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</si>
  <si>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</si>
  <si>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</si>
  <si>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</si>
  <si>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</si>
  <si>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</si>
  <si>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</si>
  <si>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</si>
  <si>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</si>
  <si>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</si>
  <si>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</si>
  <si>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</si>
  <si>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</si>
  <si>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</si>
  <si>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</si>
  <si>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</si>
  <si>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</si>
  <si>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</si>
  <si>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</si>
  <si>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</si>
  <si>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</si>
  <si>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</si>
  <si>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</si>
  <si>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</si>
  <si>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</si>
  <si>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</si>
  <si>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</si>
  <si>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</si>
  <si>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</si>
  <si>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</si>
  <si>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</si>
  <si>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</si>
  <si>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</si>
  <si>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</si>
  <si>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</si>
  <si>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</si>
  <si>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</si>
  <si>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</si>
  <si>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</si>
  <si>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</si>
  <si>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</si>
  <si>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</si>
  <si>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</si>
  <si>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</si>
  <si>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</si>
  <si>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</si>
  <si>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</si>
  <si>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</si>
  <si>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</si>
  <si>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</si>
  <si>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</si>
  <si>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</si>
  <si>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</si>
  <si>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</si>
  <si>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</si>
  <si>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</si>
  <si>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</si>
  <si>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</si>
  <si>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</si>
  <si>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</si>
  <si>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</si>
  <si>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</si>
  <si>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</si>
  <si>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</si>
  <si>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</si>
  <si>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</si>
  <si>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</si>
  <si>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</si>
  <si>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</si>
  <si>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</si>
  <si>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</si>
  <si>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</si>
  <si>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</si>
  <si>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</si>
  <si>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</si>
  <si>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</si>
  <si>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</si>
  <si>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</si>
  <si>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</si>
  <si>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</si>
  <si>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</si>
  <si>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</si>
  <si>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</si>
  <si>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</si>
  <si>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</si>
  <si>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</si>
  <si>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</si>
  <si>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</si>
  <si>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</si>
  <si>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</si>
  <si>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</si>
  <si>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</si>
  <si>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</si>
  <si>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</si>
  <si>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</si>
  <si>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</si>
  <si>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</si>
  <si>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</si>
  <si>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</si>
  <si>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</si>
  <si>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</si>
  <si>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</si>
  <si>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</si>
  <si>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</si>
  <si>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</si>
  <si>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</si>
  <si>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</si>
  <si>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</si>
  <si>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</si>
  <si>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</si>
  <si>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</si>
  <si>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</si>
  <si>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</si>
  <si>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</si>
  <si>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</si>
  <si>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</si>
  <si>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</si>
  <si>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</si>
  <si>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</si>
  <si>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</si>
  <si>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</si>
  <si>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</si>
  <si>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</si>
  <si>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</si>
  <si>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</si>
  <si>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</si>
  <si>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</si>
  <si>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</si>
  <si>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</si>
  <si>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</si>
  <si>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</si>
  <si>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</si>
  <si>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</si>
  <si>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</si>
  <si>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</si>
  <si>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</si>
  <si>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</si>
  <si>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</si>
  <si>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</si>
  <si>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</si>
  <si>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</si>
  <si>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</si>
  <si>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</si>
  <si>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</si>
  <si>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</si>
  <si>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</si>
  <si>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</si>
  <si>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</si>
  <si>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</si>
  <si>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</si>
  <si>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</si>
  <si>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</si>
  <si>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</si>
  <si>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</si>
  <si>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</si>
  <si>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</si>
  <si>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</si>
  <si>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</si>
  <si>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</si>
  <si>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</si>
  <si>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</si>
  <si>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</si>
  <si>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</si>
  <si>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</si>
  <si>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</si>
  <si>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</si>
  <si>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</si>
  <si>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</si>
  <si>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</si>
  <si>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</si>
  <si>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</si>
  <si>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</si>
  <si>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</si>
  <si>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</si>
  <si>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</si>
  <si>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</si>
  <si>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</si>
  <si>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</si>
  <si>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</si>
  <si>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</si>
  <si>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</si>
  <si>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</si>
  <si>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</si>
  <si>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</si>
  <si>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</si>
  <si>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</si>
  <si>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</si>
  <si>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</si>
  <si>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</si>
  <si>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</si>
  <si>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</si>
  <si>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</si>
  <si>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</si>
  <si>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</si>
  <si>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</si>
  <si>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</si>
  <si>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</si>
  <si>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</si>
  <si>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</si>
  <si>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</si>
  <si>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</si>
  <si>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</si>
  <si>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</si>
  <si>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</si>
  <si>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</si>
  <si>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</si>
  <si>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</si>
  <si>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</si>
  <si>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</si>
  <si>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</si>
  <si>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</si>
  <si>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</si>
  <si>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</si>
  <si>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</si>
  <si>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</si>
  <si>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</si>
  <si>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</si>
  <si>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</si>
  <si>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</si>
  <si>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</si>
  <si>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</si>
  <si>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</si>
  <si>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</si>
  <si>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</si>
  <si>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</si>
  <si>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</si>
  <si>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</si>
  <si>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</si>
  <si>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</si>
  <si>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</si>
  <si>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</si>
  <si>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</si>
  <si>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</si>
  <si>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</si>
  <si>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</si>
  <si>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</si>
  <si>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</si>
  <si>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</si>
  <si>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</si>
  <si>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</si>
  <si>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</si>
  <si>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</si>
  <si>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</si>
  <si>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</si>
  <si>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</si>
  <si>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</si>
  <si>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</si>
  <si>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</si>
  <si>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</si>
  <si>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</si>
  <si>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</si>
  <si>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</si>
  <si>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</si>
  <si>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</si>
  <si>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</si>
  <si>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</si>
  <si>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</si>
  <si>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</si>
  <si>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</si>
  <si>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</si>
  <si>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</si>
  <si>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</si>
  <si>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</si>
  <si>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</si>
  <si>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</si>
  <si>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</si>
  <si>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</si>
  <si>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</si>
  <si>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</si>
  <si>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</si>
  <si>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</si>
  <si>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</si>
  <si>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</si>
  <si>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</si>
  <si>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</si>
  <si>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</si>
  <si>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</si>
  <si>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</si>
  <si>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</si>
  <si>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</si>
  <si>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</si>
  <si>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</si>
  <si>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</si>
  <si>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</si>
  <si>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</si>
  <si>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</si>
  <si>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</si>
  <si>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</si>
  <si>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</si>
  <si>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</si>
  <si>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</si>
  <si>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</si>
  <si>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</si>
  <si>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</si>
  <si>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</si>
  <si>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</si>
  <si>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</si>
  <si>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</si>
  <si>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</si>
  <si>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</si>
  <si>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</si>
  <si>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</si>
  <si>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</si>
  <si>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</si>
  <si>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</si>
  <si>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</si>
  <si>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</si>
  <si>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</si>
  <si>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</si>
  <si>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</si>
  <si>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</si>
  <si>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</si>
  <si>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</si>
  <si>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</si>
  <si>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</si>
  <si>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</si>
  <si>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</si>
  <si>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</si>
  <si>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</si>
  <si>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</si>
  <si>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</si>
  <si>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</si>
  <si>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</si>
  <si>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</si>
  <si>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</si>
  <si>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</si>
  <si>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</si>
  <si>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</si>
  <si>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</si>
  <si>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</si>
  <si>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</si>
  <si>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</si>
  <si>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</si>
  <si>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</si>
  <si>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</si>
  <si>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</si>
  <si>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</si>
  <si>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</si>
  <si>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</si>
  <si>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</si>
  <si>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</si>
  <si>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</si>
  <si>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</si>
  <si>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</si>
  <si>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</si>
  <si>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</si>
  <si>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</si>
  <si>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</si>
  <si>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</si>
  <si>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</si>
  <si>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</si>
  <si>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</si>
  <si>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</si>
  <si>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</si>
  <si>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</si>
  <si>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</si>
  <si>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</si>
  <si>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</si>
  <si>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</si>
  <si>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</si>
  <si>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</si>
  <si>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</si>
  <si>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</si>
  <si>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</si>
  <si>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</si>
  <si>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</si>
  <si>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</si>
  <si>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</si>
  <si>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</si>
  <si>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</si>
  <si>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</si>
  <si>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</si>
  <si>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</si>
  <si>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</si>
  <si>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</si>
  <si>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</si>
  <si>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</si>
  <si>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</si>
  <si>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</si>
  <si>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</si>
  <si>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</si>
  <si>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</si>
  <si>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</si>
  <si>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</si>
  <si>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</si>
  <si>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</si>
  <si>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</si>
  <si>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</si>
  <si>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</si>
  <si>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</si>
  <si>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</si>
  <si>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</si>
  <si>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</si>
  <si>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</si>
  <si>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</si>
  <si>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</si>
  <si>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</si>
  <si>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</si>
  <si>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</si>
  <si>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</si>
  <si>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</si>
  <si>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</si>
  <si>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</si>
  <si>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</si>
  <si>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</si>
  <si>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</si>
  <si>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</si>
  <si>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</si>
  <si>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</si>
  <si>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</si>
  <si>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</si>
  <si>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</si>
  <si>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</si>
  <si>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</si>
  <si>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</si>
  <si>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</si>
  <si>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</si>
  <si>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</si>
  <si>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</si>
  <si>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</si>
  <si>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</si>
  <si>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</si>
  <si>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</si>
  <si>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</si>
  <si>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</si>
  <si>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</si>
  <si>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</si>
  <si>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</si>
  <si>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</si>
  <si>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</si>
  <si>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</si>
  <si>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</si>
  <si>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</si>
  <si>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</si>
  <si>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</si>
  <si>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</si>
  <si>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</si>
  <si>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</si>
  <si>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</si>
  <si>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</si>
  <si>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</si>
  <si>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</si>
  <si>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</si>
  <si>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</si>
  <si>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</si>
  <si>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</si>
  <si>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</si>
  <si>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</si>
  <si>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</si>
  <si>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</si>
  <si>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</si>
  <si>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</si>
  <si>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</si>
  <si>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</si>
  <si>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</si>
  <si>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</si>
  <si>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</si>
  <si>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</si>
  <si>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</si>
  <si>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</si>
  <si>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</si>
  <si>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</si>
  <si>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</si>
  <si>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</si>
  <si>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</si>
  <si>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</si>
  <si>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</si>
  <si>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</si>
  <si>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</si>
  <si>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</si>
  <si>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</si>
  <si>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</si>
  <si>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</si>
  <si>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</si>
  <si>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</si>
  <si>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</si>
  <si>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</si>
  <si>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</si>
  <si>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</si>
  <si>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</si>
  <si>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</si>
  <si>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</si>
  <si>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</si>
  <si>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</si>
  <si>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</si>
  <si>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</si>
  <si>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</si>
  <si>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</si>
  <si>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</si>
  <si>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</si>
  <si>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</si>
  <si>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</si>
  <si>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</si>
  <si>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</si>
  <si>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</si>
  <si>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</si>
  <si>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</si>
  <si>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</si>
  <si>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</si>
  <si>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</si>
  <si>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</si>
  <si>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</si>
  <si>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</si>
  <si>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</si>
  <si>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</si>
  <si>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</si>
  <si>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</si>
  <si>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</si>
  <si>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</si>
  <si>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</si>
  <si>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</si>
  <si>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</si>
  <si>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</si>
  <si>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</si>
  <si>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</si>
  <si>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</si>
  <si>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</si>
  <si>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</si>
  <si>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</si>
  <si>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</si>
  <si>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</si>
  <si>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</si>
  <si>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</si>
  <si>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</si>
  <si>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</si>
  <si>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</si>
  <si>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</si>
  <si>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</si>
  <si>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</si>
  <si>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</si>
  <si>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</si>
  <si>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</si>
  <si>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</si>
  <si>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</si>
  <si>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</si>
  <si>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</si>
  <si>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</si>
  <si>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</si>
  <si>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</si>
  <si>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</si>
  <si>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</si>
  <si>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</si>
  <si>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</si>
  <si>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</si>
  <si>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</si>
  <si>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</si>
  <si>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</si>
  <si>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</si>
  <si>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</si>
  <si>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</si>
  <si>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</si>
  <si>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</si>
  <si>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</si>
  <si>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</si>
  <si>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</si>
  <si>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</si>
  <si>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</si>
  <si>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</si>
  <si>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</si>
  <si>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</si>
  <si>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</si>
  <si>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</si>
  <si>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</si>
  <si>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</si>
  <si>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</si>
  <si>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</si>
  <si>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</si>
  <si>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</si>
  <si>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</si>
  <si>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</si>
  <si>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</si>
  <si>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</si>
  <si>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</si>
  <si>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</si>
  <si>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</si>
  <si>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</si>
  <si>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</si>
  <si>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</si>
  <si>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</si>
  <si>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</si>
  <si>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</si>
  <si>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</si>
  <si>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</si>
  <si>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</si>
  <si>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</si>
  <si>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</si>
  <si>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</si>
  <si>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</si>
  <si>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</si>
  <si>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</si>
  <si>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</si>
  <si>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</si>
  <si>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</si>
  <si>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</si>
  <si>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</si>
  <si>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</si>
  <si>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</si>
  <si>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</si>
  <si>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</si>
  <si>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</si>
  <si>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</si>
  <si>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</si>
  <si>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</si>
  <si>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</si>
  <si>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</si>
  <si>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</si>
  <si>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</si>
  <si>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</si>
  <si>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</si>
  <si>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</si>
  <si>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</si>
  <si>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</si>
  <si>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</si>
  <si>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</si>
  <si>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</si>
  <si>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</si>
  <si>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</si>
  <si>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</si>
  <si>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</si>
  <si>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</si>
  <si>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</si>
  <si>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</si>
  <si>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</si>
  <si>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</si>
  <si>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</si>
  <si>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</si>
  <si>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</si>
  <si>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</si>
  <si>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</si>
  <si>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</si>
  <si>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</si>
  <si>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</si>
  <si>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</si>
  <si>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</si>
  <si>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</si>
  <si>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</si>
  <si>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</si>
  <si>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</si>
  <si>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</si>
  <si>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</si>
  <si>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</si>
  <si>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</si>
  <si>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</si>
  <si>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</si>
  <si>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</si>
  <si>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</si>
  <si>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</si>
  <si>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</si>
  <si>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</si>
  <si>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</si>
  <si>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</si>
  <si>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</si>
  <si>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</si>
  <si>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</si>
  <si>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</si>
  <si>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</si>
  <si>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</si>
  <si>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</si>
  <si>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</si>
  <si>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</si>
  <si>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</si>
  <si>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</si>
  <si>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</si>
  <si>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</si>
  <si>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</si>
  <si>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</si>
  <si>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</si>
  <si>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</si>
  <si>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</si>
  <si>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</si>
  <si>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</si>
  <si>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</si>
  <si>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</si>
  <si>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</si>
  <si>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</si>
  <si>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</si>
  <si>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</si>
  <si>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</si>
  <si>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</si>
  <si>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</si>
  <si>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</si>
  <si>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</si>
  <si>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</si>
  <si>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</si>
  <si>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</si>
  <si>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</si>
  <si>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</si>
  <si>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</si>
  <si>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</si>
  <si>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</si>
  <si>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</si>
  <si>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</si>
  <si>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</si>
  <si>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</si>
  <si>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</si>
  <si>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</si>
  <si>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</si>
  <si>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</si>
  <si>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</si>
  <si>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</si>
  <si>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</si>
  <si>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</si>
  <si>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</si>
  <si>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</si>
  <si>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</si>
  <si>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</si>
  <si>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</si>
  <si>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</si>
  <si>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</si>
  <si>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</si>
  <si>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</si>
  <si>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</si>
  <si>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</si>
  <si>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</si>
  <si>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</si>
  <si>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</si>
  <si>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</si>
  <si>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</si>
  <si>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</si>
  <si>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</si>
  <si>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</si>
  <si>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</si>
  <si>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</si>
  <si>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</si>
  <si>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</si>
  <si>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</si>
  <si>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</si>
  <si>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</si>
  <si>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</si>
  <si>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</si>
  <si>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</si>
  <si>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</si>
  <si>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</si>
  <si>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</si>
  <si>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</si>
  <si>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</si>
  <si>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</si>
  <si>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</si>
  <si>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</si>
  <si>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</si>
  <si>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</si>
  <si>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</si>
  <si>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</si>
  <si>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</si>
  <si>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</si>
  <si>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</si>
  <si>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</si>
  <si>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</si>
  <si>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</si>
  <si>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</si>
  <si>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</si>
  <si>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</si>
  <si>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</si>
  <si>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</si>
  <si>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</si>
  <si>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</si>
  <si>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</si>
  <si>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</si>
  <si>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</si>
  <si>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</si>
  <si>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</si>
  <si>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</si>
  <si>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</si>
  <si>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</si>
  <si>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</si>
  <si>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</si>
  <si>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</si>
  <si>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</si>
  <si>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</si>
  <si>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</si>
  <si>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</si>
  <si>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</si>
  <si>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</si>
  <si>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</si>
  <si>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</si>
  <si>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</si>
  <si>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</si>
  <si>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</si>
  <si>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</si>
  <si>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</si>
  <si>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</si>
  <si>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</si>
  <si>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</si>
  <si>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</si>
  <si>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</si>
  <si>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</si>
  <si>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</si>
  <si>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</si>
  <si>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</si>
  <si>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</si>
  <si>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</si>
  <si>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</si>
  <si>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</si>
  <si>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</si>
  <si>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</si>
  <si>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</si>
  <si>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</si>
  <si>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</si>
  <si>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</si>
  <si>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</si>
  <si>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</si>
  <si>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</si>
  <si>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</si>
  <si>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</si>
  <si>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</si>
  <si>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</si>
  <si>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</si>
  <si>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</si>
  <si>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</si>
  <si>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</si>
  <si>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</si>
  <si>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</si>
  <si>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</si>
  <si>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</si>
  <si>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</si>
  <si>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</si>
  <si>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</si>
  <si>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</si>
  <si>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</si>
  <si>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</si>
  <si>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</si>
  <si>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</si>
  <si>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</si>
  <si>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</si>
  <si>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</si>
  <si>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</si>
  <si>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</si>
  <si>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</si>
  <si>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</si>
  <si>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</si>
  <si>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</si>
  <si>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</si>
  <si>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</si>
  <si>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</si>
  <si>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</si>
  <si>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</si>
  <si>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</si>
  <si>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</si>
  <si>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</si>
  <si>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</si>
  <si>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</si>
  <si>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</si>
  <si>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</si>
  <si>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</si>
  <si>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</si>
  <si>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</si>
  <si>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</si>
  <si>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</si>
  <si>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</si>
  <si>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</si>
  <si>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</si>
  <si>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</si>
  <si>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</si>
  <si>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</si>
  <si>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</si>
  <si>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</si>
  <si>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</si>
  <si>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</si>
  <si>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</si>
  <si>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</si>
  <si>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</si>
  <si>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</si>
  <si>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</si>
  <si>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</si>
  <si>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</si>
  <si>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</si>
  <si>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</si>
  <si>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</si>
  <si>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</si>
  <si>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</si>
  <si>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</si>
  <si>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</si>
  <si>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</si>
  <si>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</si>
  <si>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</si>
  <si>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</si>
  <si>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</si>
  <si>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</si>
  <si>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</si>
  <si>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</si>
  <si>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</si>
  <si>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</si>
  <si>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</si>
  <si>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</si>
  <si>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</si>
  <si>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</si>
  <si>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</si>
  <si>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</si>
  <si>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</si>
  <si>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</si>
  <si>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</si>
  <si>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</si>
  <si>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</si>
  <si>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</si>
  <si>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</si>
  <si>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</si>
  <si>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</si>
  <si>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</si>
  <si>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</si>
  <si>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</si>
  <si>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</si>
  <si>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</si>
  <si>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</si>
  <si>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</si>
  <si>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</si>
  <si>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</si>
  <si>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</si>
  <si>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</si>
  <si>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</si>
  <si>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</si>
  <si>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</si>
  <si>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</si>
  <si>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</si>
  <si>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</si>
  <si>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</si>
  <si>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</si>
  <si>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</si>
  <si>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</si>
  <si>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</si>
  <si>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</si>
  <si>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</si>
  <si>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</si>
  <si>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</si>
  <si>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</si>
  <si>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</si>
  <si>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</si>
  <si>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</si>
  <si>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</si>
  <si>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</si>
  <si>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</si>
  <si>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</si>
  <si>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</si>
  <si>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</si>
  <si>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</si>
  <si>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</si>
  <si>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</si>
  <si>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</si>
  <si>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</si>
  <si>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</si>
  <si>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</si>
  <si>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</si>
  <si>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</si>
  <si>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</si>
  <si>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</si>
  <si>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</si>
  <si>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</si>
  <si>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</si>
  <si>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</si>
  <si>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</si>
  <si>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</si>
  <si>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</si>
  <si>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</si>
  <si>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</si>
  <si>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</si>
  <si>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</si>
  <si>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</si>
  <si>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</si>
  <si>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</si>
  <si>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</si>
  <si>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</si>
  <si>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</si>
  <si>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</si>
  <si>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</si>
  <si>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</si>
  <si>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</si>
  <si>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</si>
  <si>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</si>
  <si>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</si>
  <si>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</si>
  <si>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</si>
  <si>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</si>
  <si>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</si>
  <si>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</si>
  <si>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</si>
  <si>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</si>
  <si>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</si>
  <si>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</si>
  <si>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</si>
  <si>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</si>
  <si>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</si>
  <si>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</si>
  <si>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</si>
  <si>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</si>
  <si>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</si>
  <si>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</si>
  <si>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</si>
  <si>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</si>
  <si>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</si>
  <si>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</si>
  <si>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</si>
  <si>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</si>
  <si>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</si>
  <si>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</si>
  <si>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</si>
  <si>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</si>
  <si>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</si>
  <si>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</si>
  <si>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</si>
  <si>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</si>
  <si>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</si>
  <si>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</si>
  <si>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</si>
  <si>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</si>
  <si>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</si>
  <si>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</si>
  <si>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</si>
  <si>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</si>
  <si>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</si>
  <si>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</si>
  <si>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</si>
  <si>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</si>
  <si>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</si>
  <si>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</si>
  <si>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</si>
  <si>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</si>
  <si>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</si>
  <si>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</si>
  <si>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</si>
  <si>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</si>
  <si>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</si>
  <si>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</si>
  <si>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</si>
  <si>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</si>
  <si>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</si>
  <si>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</si>
  <si>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</si>
  <si>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</si>
  <si>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</si>
  <si>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</si>
  <si>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</si>
  <si>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</si>
  <si>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</si>
  <si>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</si>
  <si>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</si>
  <si>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</si>
  <si>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</si>
  <si>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</si>
  <si>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</si>
  <si>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</si>
  <si>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</si>
  <si>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</si>
  <si>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</si>
  <si>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</si>
  <si>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</si>
  <si>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</si>
  <si>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</si>
  <si>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</si>
  <si>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</si>
  <si>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</si>
  <si>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</si>
  <si>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</si>
  <si>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</si>
  <si>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</si>
  <si>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</si>
  <si>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</si>
  <si>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</si>
  <si>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</si>
  <si>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</si>
  <si>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</si>
  <si>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</si>
  <si>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</si>
  <si>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</si>
  <si>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</si>
  <si>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</si>
  <si>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</si>
  <si>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</si>
  <si>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</si>
  <si>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</si>
  <si>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</si>
  <si>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</si>
  <si>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</si>
  <si>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</si>
  <si>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</si>
  <si>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</si>
  <si>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</si>
  <si>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</si>
  <si>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</si>
  <si>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</si>
  <si>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</si>
  <si>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</si>
  <si>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</si>
  <si>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</si>
  <si>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</si>
  <si>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</si>
  <si>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</si>
  <si>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</si>
  <si>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</si>
  <si>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</si>
  <si>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</si>
  <si>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</si>
  <si>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</si>
  <si>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</si>
  <si>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</si>
  <si>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</si>
  <si>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</si>
  <si>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</si>
  <si>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</si>
  <si>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</si>
  <si>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</si>
  <si>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</si>
  <si>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</si>
  <si>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</si>
  <si>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</si>
  <si>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</si>
  <si>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</si>
  <si>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</si>
  <si>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</si>
  <si>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</si>
  <si>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</si>
  <si>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</si>
  <si>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</si>
  <si>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</si>
  <si>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</si>
  <si>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</si>
  <si>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</si>
  <si>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</si>
  <si>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</si>
  <si>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</si>
  <si>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</si>
  <si>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</si>
  <si>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</si>
  <si>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</si>
  <si>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</si>
  <si>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</si>
  <si>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</si>
  <si>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</si>
  <si>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</si>
  <si>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</si>
  <si>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</si>
  <si>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</si>
  <si>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</si>
  <si>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</si>
  <si>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</si>
  <si>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</si>
  <si>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</si>
  <si>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</si>
  <si>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</si>
  <si>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</si>
  <si>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</si>
  <si>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</si>
  <si>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</si>
  <si>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</si>
  <si>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</si>
  <si>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</si>
  <si>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</si>
  <si>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</si>
  <si>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</si>
  <si>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</si>
  <si>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</si>
  <si>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</si>
  <si>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</si>
  <si>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</si>
  <si>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</si>
  <si>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</si>
  <si>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</si>
  <si>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</si>
  <si>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</si>
  <si>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</si>
  <si>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</si>
  <si>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</si>
  <si>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</si>
  <si>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</si>
  <si>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</si>
  <si>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</si>
  <si>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</si>
  <si>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</si>
  <si>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</si>
  <si>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</si>
  <si>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</si>
  <si>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</si>
  <si>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</si>
  <si>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</si>
  <si>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</si>
  <si>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</si>
  <si>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</si>
  <si>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</si>
  <si>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</si>
  <si>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</si>
  <si>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</si>
  <si>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</si>
  <si>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</si>
  <si>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</si>
  <si>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</si>
  <si>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</si>
  <si>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</si>
  <si>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</si>
  <si>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</si>
  <si>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</si>
  <si>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</si>
  <si>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</si>
  <si>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</si>
  <si>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</si>
  <si>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</si>
  <si>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</si>
  <si>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</si>
  <si>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</si>
  <si>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</si>
  <si>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</si>
  <si>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</si>
  <si>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</si>
  <si>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</si>
  <si>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</si>
  <si>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</si>
  <si>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</si>
  <si>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</si>
  <si>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</si>
  <si>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</si>
  <si>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</si>
  <si>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</si>
  <si>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</si>
  <si>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</si>
  <si>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</si>
  <si>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</si>
  <si>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</si>
  <si>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</si>
  <si>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</si>
  <si>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</si>
  <si>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</si>
  <si>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</si>
  <si>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</si>
  <si>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</si>
  <si>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</si>
  <si>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</si>
  <si>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</si>
  <si>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</si>
  <si>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</si>
  <si>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</si>
  <si>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</si>
  <si>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</si>
  <si>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</si>
  <si>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</si>
  <si>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</si>
  <si>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</si>
  <si>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</si>
  <si>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</si>
  <si>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</si>
  <si>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</si>
  <si>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</si>
  <si>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</si>
  <si>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</si>
  <si>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</si>
  <si>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</si>
  <si>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</si>
  <si>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</si>
  <si>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</si>
  <si>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</si>
  <si>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</si>
  <si>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</si>
  <si>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</si>
  <si>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</si>
  <si>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</si>
  <si>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</si>
  <si>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</si>
  <si>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</si>
  <si>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</si>
  <si>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</si>
  <si>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</si>
  <si>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</si>
  <si>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</si>
  <si>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</si>
  <si>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</si>
  <si>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</si>
  <si>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</si>
  <si>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</si>
  <si>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</si>
  <si>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</si>
  <si>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</si>
  <si>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</si>
  <si>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</si>
  <si>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</si>
  <si>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</si>
  <si>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</si>
  <si>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</si>
  <si>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</si>
  <si>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</si>
  <si>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</si>
  <si>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</si>
  <si>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</si>
  <si>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</si>
  <si>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</si>
  <si>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</si>
  <si>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</si>
  <si>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</si>
  <si>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</si>
  <si>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</si>
  <si>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</si>
  <si>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</si>
  <si>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</si>
  <si>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</si>
  <si>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</si>
  <si>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</si>
  <si>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</si>
  <si>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</si>
  <si>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</si>
  <si>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</si>
  <si>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</si>
  <si>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</si>
  <si>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</si>
  <si>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</si>
  <si>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</si>
  <si>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</si>
  <si>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</si>
  <si>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</si>
  <si>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</si>
  <si>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</si>
  <si>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</si>
  <si>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</si>
  <si>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</si>
  <si>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</si>
  <si>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</si>
  <si>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</si>
  <si>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</si>
  <si>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</si>
  <si>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</si>
  <si>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</si>
  <si>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</si>
  <si>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</si>
  <si>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</si>
  <si>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</si>
  <si>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</si>
  <si>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</si>
  <si>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</si>
  <si>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</si>
  <si>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</si>
  <si>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</si>
  <si>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</si>
  <si>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</si>
  <si>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</si>
  <si>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</si>
  <si>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</si>
  <si>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</si>
  <si>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</si>
  <si>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</si>
  <si>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</si>
  <si>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</si>
  <si>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</si>
  <si>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</si>
  <si>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</si>
  <si>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</si>
  <si>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</si>
  <si>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</si>
  <si>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</si>
  <si>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</si>
  <si>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</si>
  <si>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</si>
  <si>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</si>
  <si>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</si>
  <si>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</si>
  <si>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</si>
  <si>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</si>
  <si>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</si>
  <si>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</si>
  <si>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</si>
  <si>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</si>
  <si>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</si>
  <si>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</si>
  <si>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</si>
  <si>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</si>
  <si>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</si>
  <si>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</si>
  <si>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</si>
  <si>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</si>
  <si>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</si>
  <si>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</si>
  <si>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</si>
  <si>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</si>
  <si>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</si>
  <si>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</si>
  <si>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</si>
  <si>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</si>
  <si>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</si>
  <si>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</si>
  <si>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</si>
  <si>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</si>
  <si>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</si>
  <si>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</si>
  <si>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</si>
  <si>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</si>
  <si>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</si>
  <si>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</si>
  <si>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</si>
  <si>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</si>
  <si>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</si>
  <si>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</si>
  <si>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</si>
  <si>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</si>
  <si>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</si>
  <si>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</si>
  <si>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</si>
  <si>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</si>
  <si>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</si>
  <si>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</si>
  <si>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</si>
  <si>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</si>
  <si>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</si>
  <si>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</si>
  <si>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</si>
  <si>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</si>
  <si>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</si>
  <si>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</si>
  <si>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</si>
  <si>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</si>
  <si>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</si>
  <si>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</si>
  <si>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</si>
  <si>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</si>
  <si>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</si>
  <si>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</si>
  <si>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</si>
  <si>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</si>
  <si>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</si>
  <si>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</si>
  <si>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</si>
  <si>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</si>
  <si>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</si>
  <si>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</si>
  <si>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</si>
  <si>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</si>
  <si>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</si>
  <si>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</si>
  <si>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</si>
  <si>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</si>
  <si>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</si>
  <si>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</si>
  <si>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</si>
  <si>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</si>
  <si>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</si>
  <si>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</si>
  <si>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</si>
  <si>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</si>
  <si>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</si>
  <si>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</si>
  <si>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</si>
  <si>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</si>
  <si>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</si>
  <si>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</si>
  <si>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</si>
  <si>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</si>
  <si>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</si>
  <si>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</si>
  <si>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</si>
  <si>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</si>
  <si>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</si>
  <si>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</si>
  <si>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</si>
  <si>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</si>
  <si>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</si>
  <si>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</si>
  <si>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</si>
  <si>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</si>
  <si>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</si>
  <si>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</si>
  <si>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</si>
  <si>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</si>
  <si>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</si>
  <si>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</si>
  <si>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</si>
  <si>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</si>
  <si>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</si>
  <si>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</si>
  <si>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</si>
  <si>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</si>
  <si>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</si>
  <si>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</si>
  <si>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</si>
  <si>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</si>
  <si>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</si>
  <si>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</si>
  <si>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</si>
  <si>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</si>
  <si>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</si>
  <si>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</si>
  <si>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</si>
  <si>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</si>
  <si>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</si>
  <si>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</si>
  <si>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</si>
  <si>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</si>
  <si>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</si>
  <si>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</si>
  <si>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</si>
  <si>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</si>
  <si>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</si>
  <si>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</si>
  <si>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</si>
  <si>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</si>
  <si>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</si>
  <si>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</si>
  <si>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</si>
  <si>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</si>
  <si>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</si>
  <si>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</si>
  <si>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</si>
  <si>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</si>
  <si>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</si>
  <si>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</si>
  <si>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</si>
  <si>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</si>
  <si>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</si>
  <si>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</si>
  <si>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</si>
  <si>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</si>
  <si>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</si>
  <si>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</si>
  <si>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</si>
  <si>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</si>
  <si>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</si>
  <si>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</si>
  <si>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</si>
  <si>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</si>
  <si>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</si>
  <si>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</si>
  <si>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</si>
  <si>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</si>
  <si>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</si>
  <si>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</si>
  <si>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</si>
  <si>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</si>
  <si>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</si>
  <si>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</si>
  <si>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</si>
  <si>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</si>
  <si>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</si>
  <si>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</si>
  <si>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</si>
  <si>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</si>
  <si>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</si>
  <si>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</si>
  <si>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</si>
  <si>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</si>
  <si>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</si>
  <si>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</si>
  <si>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</si>
  <si>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</si>
  <si>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</si>
  <si>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</si>
  <si>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</si>
  <si>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</si>
  <si>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</si>
  <si>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</si>
  <si>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</si>
  <si>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</si>
  <si>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</si>
  <si>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</si>
  <si>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</si>
  <si>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</si>
  <si>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</si>
  <si>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</si>
  <si>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</si>
  <si>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</si>
  <si>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</si>
  <si>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</si>
  <si>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</si>
  <si>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</si>
  <si>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</si>
  <si>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</si>
  <si>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</si>
  <si>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</si>
  <si>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</si>
  <si>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</si>
  <si>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</si>
  <si>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</si>
  <si>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</si>
  <si>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</si>
  <si>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</si>
  <si>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</si>
  <si>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</si>
  <si>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</si>
  <si>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</si>
  <si>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</si>
  <si>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</si>
  <si>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</si>
  <si>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</si>
  <si>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</si>
  <si>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</si>
  <si>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</si>
  <si>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</si>
  <si>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</si>
  <si>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</si>
  <si>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</si>
  <si>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</si>
  <si>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</si>
  <si>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</si>
  <si>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</si>
  <si>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</si>
  <si>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</si>
  <si>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</si>
  <si>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</si>
  <si>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</si>
  <si>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</si>
  <si>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</si>
  <si>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</si>
  <si>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</si>
  <si>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</si>
  <si>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</si>
  <si>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</si>
  <si>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</si>
  <si>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</si>
  <si>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</si>
  <si>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</si>
  <si>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</si>
  <si>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</si>
  <si>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</si>
  <si>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</si>
  <si>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</si>
  <si>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</si>
  <si>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</si>
  <si>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</si>
  <si>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</si>
  <si>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</si>
  <si>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</si>
  <si>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</si>
  <si>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</si>
  <si>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</si>
  <si>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</si>
  <si>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</si>
  <si>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</si>
  <si>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</si>
  <si>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</si>
  <si>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</si>
  <si>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</si>
  <si>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</si>
  <si>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</si>
  <si>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</si>
  <si>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</si>
  <si>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</si>
  <si>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</si>
  <si>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</si>
  <si>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</si>
  <si>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</si>
  <si>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</si>
  <si>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</si>
  <si>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</si>
  <si>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</si>
  <si>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</si>
  <si>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</si>
  <si>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</si>
  <si>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</si>
  <si>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</si>
  <si>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</si>
  <si>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</si>
  <si>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</si>
  <si>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</si>
  <si>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</si>
  <si>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</si>
  <si>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</si>
  <si>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</si>
  <si>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</si>
  <si>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</si>
  <si>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</si>
  <si>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</si>
  <si>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</si>
  <si>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</si>
  <si>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</si>
  <si>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</si>
  <si>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</si>
  <si>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</si>
  <si>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</si>
  <si>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</si>
  <si>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</si>
  <si>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</si>
  <si>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</si>
  <si>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</si>
  <si>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</si>
  <si>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</si>
  <si>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</si>
  <si>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</si>
  <si>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</si>
  <si>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</si>
  <si>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</si>
  <si>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</si>
  <si>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</si>
  <si>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</si>
  <si>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</si>
  <si>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</si>
  <si>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</si>
  <si>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</si>
  <si>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</si>
  <si>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</si>
  <si>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</si>
  <si>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</si>
  <si>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</si>
  <si>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</si>
  <si>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</si>
  <si>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</si>
  <si>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</si>
  <si>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</si>
  <si>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</si>
  <si>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</si>
  <si>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</si>
  <si>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</si>
  <si>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</si>
  <si>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</si>
  <si>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</si>
  <si>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</si>
  <si>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</si>
  <si>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</si>
  <si>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</si>
  <si>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</si>
  <si>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</si>
  <si>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</si>
  <si>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</si>
  <si>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</si>
  <si>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</si>
  <si>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</si>
  <si>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</si>
  <si>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</si>
  <si>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</si>
  <si>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</si>
  <si>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</si>
  <si>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</si>
  <si>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</si>
  <si>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</si>
  <si>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</si>
  <si>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</si>
  <si>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</si>
  <si>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</si>
  <si>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</si>
  <si>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</si>
  <si>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</si>
  <si>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</si>
  <si>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</si>
  <si>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</si>
  <si>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</si>
  <si>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</si>
  <si>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</si>
  <si>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</si>
  <si>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</si>
  <si>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</si>
  <si>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</si>
  <si>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</si>
  <si>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</si>
  <si>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</si>
  <si>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</si>
  <si>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</si>
  <si>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</si>
  <si>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</si>
  <si>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</si>
  <si>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</si>
  <si>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</si>
  <si>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</si>
  <si>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</si>
  <si>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</si>
  <si>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</si>
  <si>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</si>
  <si>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</si>
  <si>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</si>
  <si>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</si>
  <si>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</si>
  <si>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</si>
  <si>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</si>
  <si>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</si>
  <si>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</si>
  <si>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</si>
  <si>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</si>
  <si>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</si>
  <si>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</si>
  <si>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</si>
  <si>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</si>
  <si>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</si>
  <si>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</si>
  <si>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</si>
  <si>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</si>
  <si>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</si>
  <si>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</si>
  <si>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</si>
  <si>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</si>
  <si>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</si>
  <si>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</si>
  <si>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</si>
  <si>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</si>
  <si>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</si>
  <si>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</si>
  <si>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</si>
  <si>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</si>
  <si>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</si>
  <si>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</si>
  <si>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</si>
  <si>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</si>
  <si>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</si>
  <si>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</si>
  <si>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</si>
  <si>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</si>
  <si>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</si>
  <si>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</si>
  <si>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</si>
  <si>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</si>
  <si>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</si>
  <si>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</si>
  <si>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</si>
  <si>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</si>
  <si>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</si>
  <si>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</si>
  <si>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</si>
  <si>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</si>
  <si>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</si>
  <si>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</si>
  <si>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</si>
  <si>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</si>
  <si>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</si>
  <si>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</si>
  <si>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</si>
  <si>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</si>
  <si>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</si>
  <si>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</si>
  <si>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</si>
  <si>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</si>
  <si>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</si>
  <si>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</si>
  <si>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</si>
  <si>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</si>
  <si>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</si>
  <si>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</si>
  <si>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</si>
  <si>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</si>
  <si>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</si>
  <si>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</si>
  <si>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</si>
  <si>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</si>
  <si>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</si>
  <si>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</si>
  <si>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</si>
  <si>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</si>
  <si>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</si>
  <si>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</si>
  <si>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</si>
  <si>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</si>
  <si>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</si>
  <si>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</si>
  <si>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</si>
  <si>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</si>
  <si>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</si>
  <si>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</si>
  <si>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</si>
  <si>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</si>
  <si>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</si>
  <si>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</si>
  <si>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</si>
  <si>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</si>
  <si>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</si>
  <si>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</si>
  <si>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</si>
  <si>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</si>
  <si>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</si>
  <si>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</si>
  <si>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</si>
  <si>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</si>
  <si>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</si>
  <si>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</si>
  <si>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</si>
  <si>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</si>
  <si>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</si>
  <si>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</si>
  <si>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</si>
  <si>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</si>
  <si>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</si>
  <si>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</si>
  <si>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</si>
  <si>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</si>
  <si>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</si>
  <si>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</si>
  <si>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</si>
  <si>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</si>
  <si>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</si>
  <si>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</si>
  <si>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</si>
  <si>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</si>
  <si>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</si>
  <si>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</si>
  <si>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</si>
  <si>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</si>
  <si>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</si>
  <si>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</si>
  <si>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</si>
  <si>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</si>
  <si>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</si>
  <si>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</si>
  <si>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</si>
  <si>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</si>
  <si>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</si>
  <si>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</si>
  <si>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</si>
  <si>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</si>
  <si>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</si>
  <si>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</si>
  <si>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</si>
  <si>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</si>
  <si>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</si>
  <si>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</si>
  <si>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</si>
  <si>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</si>
  <si>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</si>
  <si>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</si>
  <si>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</si>
  <si>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</si>
  <si>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</si>
  <si>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</si>
  <si>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</si>
  <si>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</si>
  <si>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</si>
  <si>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</si>
  <si>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</si>
  <si>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</si>
  <si>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</si>
  <si>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</si>
  <si>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</si>
  <si>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</si>
  <si>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</si>
  <si>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</si>
  <si>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</si>
  <si>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</si>
  <si>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</si>
  <si>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</si>
  <si>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</si>
  <si>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</si>
  <si>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</si>
  <si>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</si>
  <si>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</si>
  <si>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</si>
  <si>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</si>
  <si>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</si>
  <si>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</si>
  <si>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</si>
  <si>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</si>
  <si>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</si>
  <si>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</si>
  <si>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</si>
  <si>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</si>
  <si>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</si>
  <si>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</si>
  <si>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</si>
  <si>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</si>
  <si>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</si>
  <si>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</si>
  <si>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</si>
  <si>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</si>
  <si>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</si>
  <si>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</si>
  <si>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</si>
  <si>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</si>
  <si>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</si>
  <si>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</si>
  <si>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</si>
  <si>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</si>
  <si>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</si>
  <si>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</si>
  <si>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</si>
  <si>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</si>
  <si>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</si>
  <si>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</si>
  <si>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</si>
  <si>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</si>
  <si>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</si>
  <si>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</si>
  <si>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</si>
  <si>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</si>
  <si>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</si>
  <si>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</si>
  <si>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</si>
  <si>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</si>
  <si>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</si>
  <si>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</si>
  <si>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</si>
  <si>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</si>
  <si>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</si>
  <si>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</si>
  <si>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</si>
  <si>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</si>
  <si>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</si>
  <si>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</si>
  <si>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</si>
  <si>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</si>
  <si>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</si>
  <si>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</si>
  <si>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</si>
  <si>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</si>
  <si>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</si>
  <si>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</si>
  <si>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</si>
  <si>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</si>
  <si>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</si>
  <si>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</si>
  <si>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</si>
  <si>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</si>
  <si>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</si>
  <si>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</si>
  <si>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</si>
  <si>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</si>
  <si>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</si>
  <si>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</si>
  <si>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</si>
  <si>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</si>
  <si>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</si>
  <si>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</si>
  <si>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</si>
  <si>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</si>
  <si>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</si>
  <si>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</si>
  <si>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</si>
  <si>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</si>
  <si>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</si>
  <si>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</si>
  <si>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</si>
  <si>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</si>
  <si>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</si>
  <si>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</si>
  <si>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</si>
  <si>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</si>
  <si>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</si>
  <si>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</si>
  <si>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</si>
  <si>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</si>
  <si>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</si>
  <si>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</si>
  <si>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</si>
  <si>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</si>
  <si>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</si>
  <si>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</si>
  <si>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</si>
  <si>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</si>
  <si>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</si>
  <si>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</si>
  <si>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</si>
  <si>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</si>
  <si>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</si>
  <si>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</si>
  <si>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</si>
  <si>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</si>
  <si>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</si>
  <si>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</si>
  <si>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</si>
  <si>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</si>
  <si>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</si>
  <si>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</si>
  <si>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</si>
  <si>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</si>
  <si>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</si>
  <si>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</si>
  <si>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</si>
  <si>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</si>
  <si>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</si>
  <si>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</si>
  <si>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</si>
  <si>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</si>
  <si>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</si>
  <si>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</si>
  <si>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</si>
  <si>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</si>
  <si>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</si>
  <si>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</si>
  <si>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</si>
  <si>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</si>
  <si>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</si>
  <si>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</si>
  <si>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</si>
  <si>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</si>
  <si>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</si>
  <si>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</si>
  <si>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</si>
  <si>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</si>
  <si>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</si>
  <si>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</si>
  <si>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</si>
  <si>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</si>
  <si>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</si>
  <si>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</si>
  <si>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</si>
  <si>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</si>
  <si>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</si>
  <si>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</si>
  <si>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</si>
  <si>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</si>
  <si>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</si>
  <si>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</si>
  <si>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</si>
  <si>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</si>
  <si>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</si>
  <si>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</si>
  <si>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</si>
  <si>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</si>
  <si>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</si>
  <si>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</si>
  <si>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</si>
  <si>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</si>
  <si>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</si>
  <si>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</si>
  <si>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</si>
  <si>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</si>
  <si>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</si>
  <si>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</si>
  <si>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</si>
  <si>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</si>
  <si>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</si>
  <si>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</si>
  <si>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</si>
  <si>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</si>
  <si>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</si>
  <si>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</si>
  <si>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</si>
  <si>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</si>
  <si>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</si>
  <si>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</si>
  <si>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</si>
  <si>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</si>
  <si>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</si>
  <si>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</si>
  <si>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</si>
  <si>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</si>
  <si>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</si>
  <si>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</si>
  <si>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</si>
  <si>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</si>
  <si>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</si>
  <si>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</si>
  <si>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</si>
  <si>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</si>
  <si>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</si>
  <si>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</si>
  <si>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</si>
  <si>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</si>
  <si>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</si>
  <si>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</si>
  <si>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</si>
  <si>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</si>
  <si>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</si>
  <si>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</si>
  <si>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</si>
  <si>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</si>
  <si>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</si>
  <si>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</si>
  <si>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</si>
  <si>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</si>
  <si>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</si>
  <si>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</si>
  <si>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</si>
  <si>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</si>
  <si>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</si>
  <si>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</si>
  <si>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</si>
  <si>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</si>
  <si>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</si>
  <si>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</si>
  <si>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</si>
  <si>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</si>
  <si>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</si>
  <si>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</si>
  <si>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</si>
  <si>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</si>
  <si>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</si>
  <si>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</si>
  <si>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</si>
  <si>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</si>
  <si>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</si>
  <si>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</si>
  <si>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</si>
  <si>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</si>
  <si>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</si>
  <si>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</si>
  <si>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</si>
  <si>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</si>
  <si>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</si>
  <si>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</si>
  <si>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</si>
  <si>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</si>
  <si>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</si>
  <si>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</si>
  <si>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</si>
  <si>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</si>
  <si>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</si>
  <si>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</si>
  <si>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</si>
  <si>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</si>
  <si>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</si>
  <si>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</si>
  <si>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</si>
  <si>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</si>
  <si>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</si>
  <si>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</si>
  <si>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</si>
  <si>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</si>
  <si>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</si>
  <si>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</si>
  <si>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</si>
  <si>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</si>
  <si>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</si>
  <si>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</si>
  <si>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</si>
  <si>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</si>
  <si>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</si>
  <si>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</si>
  <si>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</si>
  <si>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</si>
  <si>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</si>
  <si>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</si>
  <si>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</si>
  <si>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</si>
  <si>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</si>
  <si>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</si>
  <si>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</si>
  <si>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</si>
  <si>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</si>
  <si>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</si>
  <si>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</si>
  <si>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</si>
  <si>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</si>
  <si>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</si>
  <si>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</si>
  <si>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</si>
  <si>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</si>
  <si>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</si>
  <si>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</si>
  <si>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</si>
  <si>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</si>
  <si>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</si>
  <si>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</si>
  <si>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</si>
  <si>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</si>
  <si>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</si>
  <si>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</si>
  <si>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</si>
  <si>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</si>
  <si>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</si>
  <si>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</si>
  <si>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</si>
  <si>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</si>
  <si>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</si>
  <si>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</si>
  <si>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</si>
  <si>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</si>
  <si>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</si>
  <si>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</si>
  <si>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</si>
  <si>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</si>
  <si>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</si>
  <si>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</si>
  <si>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</si>
  <si>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</si>
  <si>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</si>
  <si>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</si>
  <si>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</si>
  <si>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</si>
  <si>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</si>
  <si>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</si>
  <si>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</si>
  <si>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</si>
  <si>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</si>
  <si>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</si>
  <si>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</si>
  <si>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</si>
  <si>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</si>
  <si>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</si>
  <si>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</si>
  <si>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</si>
  <si>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</si>
  <si>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</si>
  <si>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</si>
  <si>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</si>
  <si>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</si>
  <si>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</si>
  <si>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</si>
  <si>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</si>
  <si>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</si>
  <si>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</si>
  <si>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</si>
  <si>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</si>
  <si>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</si>
  <si>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</si>
  <si>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</si>
  <si>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</si>
  <si>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</si>
  <si>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</si>
  <si>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</si>
  <si>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</si>
  <si>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</si>
  <si>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</si>
  <si>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</si>
  <si>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</si>
  <si>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</si>
  <si>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</si>
  <si>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</si>
  <si>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</si>
  <si>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</si>
  <si>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</si>
  <si>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</si>
  <si>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</si>
  <si>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</si>
  <si>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</si>
  <si>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</si>
  <si>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</si>
  <si>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</si>
  <si>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</si>
  <si>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</si>
  <si>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</si>
  <si>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</si>
  <si>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</si>
  <si>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</si>
  <si>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</si>
  <si>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</si>
  <si>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</si>
  <si>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</si>
  <si>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</si>
  <si>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</si>
  <si>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</si>
  <si>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</si>
  <si>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</si>
  <si>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</si>
  <si>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</si>
  <si>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</si>
  <si>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</si>
  <si>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</si>
  <si>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</si>
  <si>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</si>
  <si>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</si>
  <si>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</si>
  <si>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</si>
  <si>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</si>
  <si>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</si>
  <si>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</si>
  <si>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</si>
  <si>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</si>
  <si>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</si>
  <si>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</si>
  <si>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</si>
  <si>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</si>
  <si>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</si>
  <si>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</si>
  <si>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</si>
  <si>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</si>
  <si>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</si>
  <si>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</si>
  <si>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</si>
  <si>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</si>
  <si>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</si>
  <si>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</si>
  <si>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</si>
  <si>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</si>
  <si>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</si>
  <si>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</si>
  <si>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</si>
  <si>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</si>
  <si>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</si>
  <si>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</si>
  <si>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</si>
  <si>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</si>
  <si>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</si>
  <si>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</si>
  <si>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</si>
  <si>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</si>
  <si>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</si>
  <si>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</si>
  <si>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</si>
  <si>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</si>
  <si>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</si>
  <si>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</si>
  <si>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</si>
  <si>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</si>
  <si>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</si>
  <si>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</si>
  <si>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</si>
  <si>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</si>
  <si>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</si>
  <si>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</si>
  <si>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</si>
  <si>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</si>
  <si>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</si>
  <si>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</si>
  <si>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</si>
  <si>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</si>
  <si>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</si>
  <si>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</si>
  <si>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</si>
  <si>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</si>
  <si>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</si>
  <si>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</si>
  <si>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</si>
  <si>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</si>
  <si>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</si>
  <si>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</si>
  <si>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</si>
  <si>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</si>
  <si>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</si>
  <si>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</si>
  <si>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</si>
  <si>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</si>
  <si>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</si>
  <si>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</si>
  <si>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</si>
  <si>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</si>
  <si>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</si>
  <si>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</si>
  <si>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</si>
  <si>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</si>
  <si>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</si>
  <si>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</si>
  <si>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</si>
  <si>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</si>
  <si>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</si>
  <si>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</si>
  <si>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</si>
  <si>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</si>
  <si>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</si>
  <si>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</si>
  <si>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</si>
  <si>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</si>
  <si>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</si>
  <si>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</si>
  <si>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</si>
  <si>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</si>
  <si>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</si>
  <si>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</si>
  <si>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</si>
  <si>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</si>
  <si>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</si>
  <si>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</si>
  <si>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</si>
  <si>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</si>
  <si>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</si>
  <si>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</si>
  <si>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</si>
  <si>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</si>
  <si>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</si>
  <si>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</si>
  <si>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</si>
  <si>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</si>
  <si>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</si>
  <si>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</si>
  <si>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</si>
  <si>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</si>
  <si>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</si>
  <si>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</si>
  <si>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</si>
  <si>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</si>
  <si>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</si>
  <si>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</si>
  <si>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</si>
  <si>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</si>
  <si>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</si>
  <si>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</si>
  <si>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</si>
  <si>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</si>
  <si>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</si>
  <si>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</si>
  <si>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</si>
  <si>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</si>
  <si>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</si>
  <si>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</si>
  <si>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</si>
  <si>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</si>
  <si>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</si>
  <si>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</si>
  <si>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</si>
  <si>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</si>
  <si>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</si>
  <si>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</si>
  <si>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</si>
  <si>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</si>
  <si>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</si>
  <si>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</si>
  <si>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</si>
  <si>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</si>
  <si>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</si>
  <si>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</si>
  <si>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</si>
  <si>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</si>
  <si>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</si>
  <si>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</si>
  <si>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</si>
  <si>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</si>
  <si>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</si>
  <si>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</si>
  <si>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</si>
  <si>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</si>
  <si>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</si>
  <si>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</si>
  <si>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</si>
  <si>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</si>
  <si>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</si>
  <si>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</si>
  <si>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</si>
  <si>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</si>
  <si>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</si>
  <si>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</si>
  <si>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</si>
  <si>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</si>
  <si>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</si>
  <si>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</si>
  <si>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</si>
  <si>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</si>
  <si>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</si>
  <si>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</si>
  <si>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</si>
  <si>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</si>
  <si>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</si>
  <si>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</si>
  <si>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</si>
  <si>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</si>
  <si>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</si>
  <si>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</si>
  <si>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</si>
  <si>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</si>
  <si>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</si>
  <si>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</si>
  <si>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</si>
  <si>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</si>
  <si>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</si>
  <si>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</si>
  <si>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</si>
  <si>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</si>
  <si>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</si>
  <si>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</si>
  <si>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</si>
  <si>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</si>
  <si>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</si>
  <si>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</si>
  <si>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</si>
  <si>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</si>
  <si>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</si>
  <si>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</si>
  <si>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</si>
  <si>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</si>
  <si>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</si>
  <si>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</si>
  <si>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</si>
  <si>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</si>
  <si>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</si>
  <si>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</si>
  <si>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</si>
  <si>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</si>
  <si>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</si>
  <si>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</si>
  <si>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</si>
  <si>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</si>
  <si>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</si>
  <si>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</si>
  <si>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</si>
  <si>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</si>
  <si>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</si>
  <si>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</si>
  <si>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</si>
  <si>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</si>
  <si>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</si>
  <si>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</si>
  <si>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</si>
  <si>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</si>
  <si>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</si>
  <si>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</si>
  <si>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</si>
  <si>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</si>
  <si>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</si>
  <si>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</si>
  <si>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</si>
  <si>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</si>
  <si>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</si>
  <si>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</si>
  <si>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</si>
  <si>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</si>
  <si>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</si>
  <si>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</si>
  <si>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</si>
  <si>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</si>
  <si>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</si>
  <si>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</si>
  <si>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</si>
  <si>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</si>
  <si>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</si>
  <si>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</si>
  <si>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</si>
  <si>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</si>
  <si>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</si>
  <si>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</si>
  <si>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</si>
  <si>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</si>
  <si>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</si>
  <si>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</si>
  <si>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</si>
  <si>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</si>
  <si>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</si>
  <si>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</si>
  <si>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</si>
  <si>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</si>
  <si>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</si>
  <si>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</si>
  <si>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</si>
  <si>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</si>
  <si>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</si>
  <si>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</si>
  <si>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</si>
  <si>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</si>
  <si>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</si>
  <si>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</si>
  <si>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</si>
  <si>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</si>
  <si>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</si>
  <si>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</si>
  <si>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</si>
  <si>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</si>
  <si>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</si>
  <si>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</si>
  <si>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</si>
  <si>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</si>
  <si>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</si>
  <si>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</si>
  <si>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</si>
  <si>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</si>
  <si>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</si>
  <si>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</si>
  <si>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</si>
  <si>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</si>
  <si>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</si>
  <si>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</si>
  <si>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</si>
  <si>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</si>
  <si>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</si>
  <si>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</si>
  <si>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</si>
  <si>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</si>
  <si>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</si>
  <si>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</si>
  <si>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</si>
  <si>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</si>
  <si>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</si>
  <si>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</si>
  <si>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</si>
  <si>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</si>
  <si>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</si>
  <si>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</si>
  <si>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</si>
  <si>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</si>
  <si>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</si>
  <si>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</si>
  <si>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</si>
  <si>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</si>
  <si>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</si>
  <si>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</si>
  <si>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</si>
  <si>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</si>
  <si>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</si>
  <si>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</si>
  <si>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</si>
  <si>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</si>
  <si>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</si>
  <si>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</si>
  <si>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</si>
  <si>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</si>
  <si>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</si>
  <si>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</si>
  <si>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</si>
  <si>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</si>
  <si>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</si>
  <si>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</si>
  <si>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</si>
  <si>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</si>
  <si>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</si>
  <si>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</si>
  <si>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</si>
  <si>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</si>
  <si>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</si>
  <si>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</si>
  <si>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</si>
  <si>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</si>
  <si>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</si>
  <si>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</si>
  <si>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</si>
  <si>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</si>
  <si>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</si>
  <si>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</si>
  <si>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</si>
  <si>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</si>
  <si>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</si>
  <si>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</si>
  <si>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</si>
  <si>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</si>
  <si>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</si>
  <si>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</si>
  <si>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</si>
  <si>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</si>
  <si>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</si>
  <si>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</si>
  <si>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</si>
  <si>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</si>
  <si>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</si>
  <si>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</si>
  <si>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</si>
  <si>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</si>
  <si>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</si>
  <si>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</si>
  <si>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</si>
  <si>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</si>
  <si>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</si>
  <si>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</si>
  <si>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</si>
  <si>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</si>
  <si>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</si>
  <si>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</si>
  <si>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</si>
  <si>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</si>
  <si>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</si>
  <si>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</si>
  <si>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</si>
  <si>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</si>
  <si>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</si>
  <si>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</si>
  <si>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</si>
  <si>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</si>
  <si>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</si>
  <si>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</si>
  <si>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</si>
  <si>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</si>
  <si>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</si>
  <si>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</si>
  <si>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</si>
  <si>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</si>
  <si>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</si>
  <si>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</si>
  <si>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</si>
  <si>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</si>
  <si>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</si>
  <si>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</si>
  <si>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</si>
  <si>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</si>
  <si>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</si>
  <si>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</si>
  <si>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</si>
  <si>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</si>
  <si>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</si>
  <si>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</si>
  <si>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</si>
  <si>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</si>
  <si>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</si>
  <si>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</si>
  <si>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</si>
  <si>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</si>
  <si>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</si>
  <si>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</si>
  <si>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</si>
  <si>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</si>
  <si>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</si>
  <si>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</si>
  <si>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</si>
  <si>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</si>
  <si>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</si>
  <si>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</si>
  <si>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</si>
  <si>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</si>
  <si>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</si>
  <si>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</si>
  <si>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</si>
  <si>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</si>
  <si>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</si>
  <si>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</si>
  <si>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</si>
  <si>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</si>
  <si>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</si>
  <si>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</si>
  <si>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</si>
  <si>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</si>
  <si>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</si>
  <si>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</si>
  <si>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</si>
  <si>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</si>
  <si>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</si>
  <si>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</si>
  <si>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</si>
  <si>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</si>
  <si>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</si>
  <si>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</si>
  <si>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</si>
  <si>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</si>
  <si>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</si>
  <si>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</si>
  <si>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</si>
  <si>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</si>
  <si>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</si>
  <si>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</si>
  <si>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</si>
  <si>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</si>
  <si>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</si>
  <si>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</si>
  <si>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</si>
  <si>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</si>
  <si>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</si>
  <si>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</si>
  <si>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</si>
  <si>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</si>
  <si>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</si>
  <si>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</si>
  <si>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</si>
  <si>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</si>
  <si>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</si>
  <si>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</si>
  <si>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</si>
  <si>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</si>
  <si>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</si>
  <si>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</si>
  <si>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</si>
  <si>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</si>
  <si>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</si>
  <si>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</si>
  <si>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</si>
  <si>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</si>
  <si>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</si>
  <si>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</si>
  <si>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</si>
  <si>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</si>
  <si>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</si>
  <si>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</si>
  <si>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</si>
  <si>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</si>
  <si>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</si>
  <si>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</si>
  <si>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</si>
  <si>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</si>
  <si>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</si>
  <si>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</si>
  <si>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</si>
  <si>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</si>
  <si>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</si>
  <si>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</si>
  <si>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</si>
  <si>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</si>
  <si>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</si>
  <si>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</si>
  <si>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</si>
  <si>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</si>
  <si>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</si>
  <si>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</si>
  <si>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</si>
  <si>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</si>
  <si>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</si>
  <si>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</si>
  <si>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</si>
  <si>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</si>
  <si>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</si>
  <si>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</si>
  <si>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</si>
  <si>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</si>
  <si>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</si>
  <si>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</si>
  <si>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</si>
  <si>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</si>
  <si>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</si>
  <si>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</si>
  <si>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</si>
  <si>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</si>
  <si>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</si>
  <si>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</si>
  <si>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</si>
  <si>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</si>
  <si>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</si>
  <si>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</si>
  <si>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</si>
  <si>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</si>
  <si>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</si>
  <si>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</si>
  <si>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</si>
  <si>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</si>
  <si>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</si>
  <si>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</si>
  <si>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</si>
  <si>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</si>
  <si>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</si>
  <si>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</si>
  <si>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</si>
  <si>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</si>
  <si>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</si>
  <si>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</si>
  <si>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</si>
  <si>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</si>
  <si>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</si>
  <si>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</si>
  <si>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</si>
  <si>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</si>
  <si>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</si>
  <si>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</si>
  <si>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</si>
  <si>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</si>
  <si>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</si>
  <si>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</si>
  <si>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</si>
  <si>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</si>
  <si>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</si>
  <si>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</si>
  <si>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</si>
  <si>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</si>
  <si>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</si>
  <si>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</si>
  <si>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</si>
  <si>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</si>
  <si>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</si>
  <si>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</si>
  <si>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</si>
  <si>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</si>
  <si>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</si>
  <si>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</si>
  <si>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</si>
  <si>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</si>
  <si>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</si>
  <si>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</si>
  <si>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</si>
  <si>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</si>
  <si>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</si>
  <si>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</si>
  <si>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</si>
  <si>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</si>
  <si>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</si>
  <si>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</si>
  <si>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</si>
  <si>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</si>
  <si>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</si>
  <si>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</si>
  <si>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</si>
  <si>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</si>
  <si>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</si>
  <si>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</si>
  <si>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</si>
  <si>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</si>
  <si>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</si>
  <si>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</si>
  <si>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</si>
  <si>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</si>
  <si>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</si>
  <si>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</si>
  <si>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</si>
  <si>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</si>
  <si>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</si>
  <si>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</si>
  <si>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</si>
  <si>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</si>
  <si>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</si>
  <si>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</si>
  <si>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</si>
  <si>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</si>
  <si>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</si>
  <si>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</si>
  <si>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</si>
  <si>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</si>
  <si>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</si>
  <si>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</si>
  <si>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</si>
  <si>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</si>
  <si>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</si>
  <si>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</si>
  <si>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</si>
  <si>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</si>
  <si>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</si>
  <si>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</si>
  <si>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</si>
  <si>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</si>
  <si>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</si>
  <si>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</si>
  <si>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</si>
  <si>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</si>
  <si>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</si>
  <si>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</si>
  <si>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</si>
  <si>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</si>
  <si>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</si>
  <si>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</si>
  <si>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</si>
  <si>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</si>
  <si>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</si>
  <si>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</si>
  <si>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</si>
  <si>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</si>
  <si>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</si>
  <si>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</si>
  <si>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</si>
  <si>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</si>
  <si>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</si>
  <si>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</si>
  <si>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</si>
  <si>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</si>
  <si>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</si>
  <si>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</si>
  <si>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</si>
  <si>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</si>
  <si>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</si>
  <si>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</si>
  <si>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</si>
  <si>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</si>
  <si>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</si>
  <si>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</si>
  <si>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</si>
  <si>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</si>
  <si>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</si>
  <si>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</si>
  <si>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</si>
  <si>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</si>
  <si>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</si>
  <si>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</si>
  <si>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</si>
  <si>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</si>
  <si>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</si>
  <si>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</si>
  <si>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</si>
  <si>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</si>
  <si>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</si>
  <si>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</si>
  <si>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</si>
  <si>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</si>
  <si>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</si>
  <si>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</si>
  <si>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</si>
  <si>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</si>
  <si>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</si>
  <si>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</si>
  <si>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</si>
  <si>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</si>
  <si>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</si>
  <si>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</si>
  <si>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</si>
  <si>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</si>
  <si>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</si>
  <si>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</si>
  <si>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</si>
  <si>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</si>
  <si>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</si>
  <si>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</si>
  <si>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</si>
  <si>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</si>
  <si>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</si>
  <si>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</si>
  <si>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</si>
  <si>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</si>
  <si>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</si>
  <si>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</si>
  <si>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</si>
  <si>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</si>
  <si>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</si>
  <si>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</si>
  <si>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</si>
  <si>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</si>
  <si>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</si>
  <si>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</si>
  <si>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</si>
  <si>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</si>
  <si>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</si>
  <si>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</si>
  <si>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</si>
  <si>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</si>
  <si>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</si>
  <si>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</si>
  <si>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</si>
  <si>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</si>
  <si>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</si>
  <si>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</si>
  <si>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</si>
  <si>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</si>
  <si>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</si>
  <si>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</si>
  <si>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</si>
  <si>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</si>
  <si>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</si>
  <si>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</si>
  <si>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</si>
  <si>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</si>
  <si>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</si>
  <si>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</si>
  <si>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</si>
  <si>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</si>
  <si>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</si>
  <si>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</si>
  <si>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</si>
  <si>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</si>
  <si>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</si>
  <si>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</si>
  <si>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</si>
  <si>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</si>
  <si>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</si>
  <si>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</si>
  <si>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</si>
  <si>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</si>
  <si>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</si>
  <si>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</si>
  <si>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</si>
  <si>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</si>
  <si>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</si>
  <si>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</si>
  <si>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</si>
  <si>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</si>
  <si>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</si>
  <si>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</si>
  <si>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</si>
  <si>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</si>
  <si>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</si>
  <si>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</si>
  <si>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</si>
  <si>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</si>
  <si>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</si>
  <si>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</si>
  <si>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</si>
  <si>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</si>
  <si>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</si>
  <si>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</si>
  <si>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</si>
  <si>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</si>
  <si>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</si>
  <si>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</si>
  <si>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</si>
  <si>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</si>
  <si>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</si>
  <si>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</si>
  <si>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</si>
  <si>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</si>
  <si>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</si>
  <si>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</si>
  <si>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</si>
  <si>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</si>
  <si>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</si>
  <si>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</si>
  <si>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</si>
  <si>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</si>
  <si>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</si>
  <si>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</si>
  <si>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</si>
  <si>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</si>
  <si>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</si>
  <si>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</si>
  <si>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</si>
  <si>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</si>
  <si>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</si>
  <si>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</si>
  <si>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</si>
  <si>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</si>
  <si>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</si>
  <si>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</si>
  <si>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</si>
  <si>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</si>
  <si>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</si>
  <si>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</si>
  <si>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</si>
  <si>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</si>
  <si>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</si>
  <si>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</si>
  <si>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</si>
  <si>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</si>
  <si>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</si>
  <si>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</si>
  <si>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</si>
  <si>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</si>
  <si>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</si>
  <si>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</si>
  <si>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</si>
  <si>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</si>
  <si>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</si>
  <si>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</si>
  <si>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</si>
  <si>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</si>
  <si>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</si>
  <si>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</si>
  <si>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</si>
  <si>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</si>
  <si>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</si>
  <si>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</si>
  <si>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</si>
  <si>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</si>
  <si>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</si>
  <si>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</si>
  <si>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</si>
  <si>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</si>
  <si>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</si>
  <si>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</si>
  <si>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</si>
  <si>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</si>
  <si>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</si>
  <si>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</si>
  <si>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</si>
  <si>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</si>
  <si>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</si>
  <si>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</si>
  <si>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</si>
  <si>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</si>
  <si>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</si>
  <si>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</si>
  <si>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</si>
  <si>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</si>
  <si>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</si>
  <si>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</si>
  <si>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</si>
  <si>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</si>
  <si>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</si>
  <si>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</si>
  <si>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</si>
  <si>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</si>
  <si>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</si>
  <si>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</si>
  <si>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</si>
  <si>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</si>
  <si>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</si>
  <si>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</si>
  <si>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</si>
  <si>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</si>
  <si>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</si>
  <si>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</si>
  <si>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</si>
  <si>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</si>
  <si>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</si>
  <si>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</si>
  <si>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</si>
  <si>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</si>
  <si>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</si>
  <si>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</si>
  <si>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</si>
  <si>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</si>
  <si>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</si>
  <si>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</si>
  <si>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</si>
  <si>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</si>
  <si>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</si>
  <si>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</si>
  <si>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</si>
  <si>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</si>
  <si>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</si>
  <si>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</si>
  <si>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</si>
  <si>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</si>
  <si>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</si>
  <si>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</si>
  <si>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</si>
  <si>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</si>
  <si>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</si>
  <si>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</si>
  <si>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</si>
  <si>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</si>
  <si>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</si>
  <si>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</si>
  <si>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</si>
  <si>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</si>
  <si>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</si>
  <si>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</si>
  <si>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</si>
  <si>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</si>
  <si>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</si>
  <si>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</si>
  <si>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</si>
  <si>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</si>
  <si>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</si>
  <si>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</si>
  <si>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</si>
  <si>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</si>
  <si>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</si>
  <si>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</si>
  <si>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</si>
  <si>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</si>
  <si>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</si>
  <si>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</si>
  <si>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</si>
  <si>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</si>
  <si>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</si>
  <si>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</si>
  <si>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</si>
  <si>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</si>
  <si>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</si>
  <si>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</si>
  <si>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</si>
  <si>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</si>
  <si>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</si>
  <si>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</si>
  <si>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</si>
  <si>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</si>
  <si>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</si>
  <si>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</si>
  <si>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</si>
  <si>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</si>
  <si>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</si>
  <si>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</si>
  <si>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</si>
  <si>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</si>
  <si>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</si>
  <si>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</si>
  <si>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</si>
  <si>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</si>
  <si>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</si>
  <si>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</si>
  <si>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</si>
  <si>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</si>
  <si>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</si>
  <si>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</si>
  <si>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</si>
  <si>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</si>
  <si>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</si>
  <si>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</si>
  <si>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</si>
  <si>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</si>
  <si>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</si>
  <si>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</si>
  <si>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</si>
  <si>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</si>
  <si>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</si>
  <si>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</si>
  <si>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</si>
  <si>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</si>
  <si>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</si>
  <si>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</si>
  <si>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</si>
  <si>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</si>
  <si>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</si>
  <si>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</si>
  <si>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</si>
  <si>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</si>
  <si>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</si>
  <si>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</si>
  <si>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</si>
  <si>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</si>
  <si>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</si>
  <si>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</si>
  <si>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</si>
  <si>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</si>
  <si>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</si>
  <si>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</si>
  <si>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</si>
  <si>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</si>
  <si>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</si>
  <si>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</si>
  <si>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</si>
  <si>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</si>
  <si>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</si>
  <si>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</si>
  <si>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</si>
  <si>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</si>
  <si>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</si>
  <si>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</si>
  <si>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</si>
  <si>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</si>
  <si>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</si>
  <si>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</si>
  <si>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</si>
  <si>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</si>
  <si>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</si>
  <si>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</si>
  <si>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</si>
  <si>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</si>
  <si>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</si>
  <si>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</si>
  <si>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</si>
  <si>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</si>
  <si>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</si>
  <si>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</si>
  <si>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</si>
  <si>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</si>
  <si>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</si>
  <si>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</si>
  <si>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</si>
  <si>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</si>
  <si>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</si>
  <si>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</si>
  <si>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</si>
  <si>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</si>
  <si>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</si>
  <si>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</si>
  <si>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</si>
  <si>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</si>
  <si>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</si>
  <si>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</si>
  <si>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</si>
  <si>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</si>
  <si>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</si>
  <si>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</si>
  <si>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</si>
  <si>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</si>
  <si>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</si>
  <si>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</si>
  <si>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</si>
  <si>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</si>
  <si>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</si>
  <si>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</si>
  <si>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</si>
  <si>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</si>
  <si>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</si>
  <si>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</si>
  <si>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</si>
  <si>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</si>
  <si>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</si>
  <si>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</si>
  <si>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</si>
  <si>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</si>
  <si>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</si>
  <si>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</si>
  <si>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</si>
  <si>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</si>
  <si>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</si>
  <si>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</si>
  <si>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</si>
  <si>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</si>
  <si>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</si>
  <si>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</si>
  <si>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</si>
  <si>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</si>
  <si>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</si>
  <si>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</si>
  <si>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</si>
  <si>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</si>
  <si>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</si>
  <si>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</si>
  <si>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</si>
  <si>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</si>
  <si>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</si>
  <si>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</si>
  <si>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</si>
  <si>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</si>
  <si>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</si>
  <si>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</si>
  <si>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</si>
  <si>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</si>
  <si>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</si>
  <si>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</si>
  <si>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</si>
  <si>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</si>
  <si>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</si>
  <si>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</si>
  <si>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</si>
  <si>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</si>
  <si>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</si>
  <si>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</si>
  <si>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</si>
  <si>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</si>
  <si>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</si>
  <si>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</si>
  <si>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</si>
  <si>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</si>
  <si>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</si>
  <si>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</si>
  <si>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</si>
  <si>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</si>
  <si>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</si>
  <si>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</si>
  <si>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</si>
  <si>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</si>
  <si>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</si>
  <si>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</si>
  <si>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</si>
  <si>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</si>
  <si>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</si>
  <si>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</si>
  <si>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</si>
  <si>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</si>
  <si>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</si>
  <si>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</si>
  <si>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</si>
  <si>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</si>
  <si>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</si>
  <si>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</si>
  <si>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</si>
  <si>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</si>
  <si>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</si>
  <si>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</si>
  <si>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</si>
  <si>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</si>
  <si>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</si>
  <si>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</si>
  <si>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</si>
  <si>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</si>
  <si>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</si>
  <si>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</si>
  <si>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</si>
  <si>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</si>
  <si>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</si>
  <si>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</si>
  <si>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</si>
  <si>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</si>
  <si>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</si>
  <si>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</si>
  <si>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</si>
  <si>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</si>
  <si>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</si>
  <si>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</si>
  <si>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</si>
  <si>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</si>
  <si>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</si>
  <si>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</si>
  <si>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</si>
  <si>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</si>
  <si>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</si>
  <si>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</si>
  <si>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</si>
  <si>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</si>
  <si>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</si>
  <si>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</si>
  <si>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</si>
  <si>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</si>
  <si>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</si>
  <si>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</si>
  <si>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</si>
  <si>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</si>
  <si>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</si>
  <si>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</si>
  <si>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</si>
  <si>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</si>
  <si>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</si>
  <si>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</si>
  <si>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</si>
  <si>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</si>
  <si>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</si>
  <si>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</si>
  <si>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</si>
  <si>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</si>
  <si>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</si>
  <si>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</si>
  <si>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</si>
  <si>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</si>
  <si>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</si>
  <si>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</si>
  <si>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</si>
  <si>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</si>
  <si>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</si>
  <si>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</si>
  <si>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</si>
  <si>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</si>
  <si>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</si>
  <si>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</si>
  <si>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</si>
  <si>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</si>
  <si>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</si>
  <si>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</si>
  <si>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</si>
  <si>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</si>
  <si>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</si>
  <si>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</si>
  <si>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</si>
  <si>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</si>
  <si>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</si>
  <si>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</si>
  <si>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</si>
  <si>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</si>
  <si>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</si>
  <si>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</si>
  <si>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</si>
  <si>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</si>
  <si>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</si>
  <si>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</si>
  <si>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</si>
  <si>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</si>
  <si>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</si>
  <si>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</si>
  <si>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</si>
  <si>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</si>
  <si>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</si>
  <si>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</si>
  <si>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</si>
  <si>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</si>
  <si>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</si>
  <si>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</si>
  <si>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</si>
  <si>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</si>
  <si>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</si>
  <si>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</si>
  <si>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</si>
  <si>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</si>
  <si>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</si>
  <si>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</si>
  <si>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</si>
  <si>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</si>
  <si>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</si>
  <si>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</si>
  <si>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</si>
  <si>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</si>
  <si>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</si>
  <si>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</si>
  <si>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</si>
  <si>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</si>
  <si>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</si>
  <si>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</si>
  <si>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</si>
  <si>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</si>
  <si>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</si>
  <si>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</si>
  <si>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</si>
  <si>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</si>
  <si>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</si>
  <si>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</si>
  <si>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</si>
  <si>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</si>
  <si>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</si>
  <si>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</si>
  <si>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</si>
  <si>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</si>
  <si>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</si>
  <si>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</si>
  <si>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</si>
  <si>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</si>
  <si>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</si>
  <si>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</si>
  <si>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</si>
  <si>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</si>
  <si>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</si>
  <si>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</si>
  <si>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</si>
  <si>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</si>
  <si>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</si>
  <si>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</si>
  <si>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</si>
  <si>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</si>
  <si>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</si>
  <si>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</si>
  <si>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</si>
  <si>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</si>
  <si>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</si>
  <si>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</si>
  <si>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</si>
  <si>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</si>
  <si>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</si>
  <si>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</si>
  <si>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</si>
  <si>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</si>
  <si>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</si>
  <si>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</si>
  <si>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</si>
  <si>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</si>
  <si>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</si>
  <si>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</si>
  <si>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</si>
  <si>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</si>
  <si>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</si>
  <si>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</si>
  <si>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</si>
  <si>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</si>
  <si>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</si>
  <si>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</si>
  <si>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</si>
  <si>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</si>
  <si>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</si>
  <si>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</si>
  <si>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</si>
  <si>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</si>
  <si>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</si>
  <si>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</si>
  <si>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</si>
  <si>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</si>
  <si>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</si>
  <si>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</si>
  <si>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</si>
  <si>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</si>
  <si>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</si>
  <si>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</si>
  <si>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</si>
  <si>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</si>
  <si>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</si>
  <si>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</si>
  <si>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</si>
  <si>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</si>
  <si>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</si>
  <si>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</si>
  <si>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</si>
  <si>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</si>
  <si>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</si>
  <si>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</si>
  <si>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</si>
  <si>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</si>
  <si>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</si>
  <si>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</si>
  <si>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</si>
  <si>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</si>
  <si>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</si>
  <si>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</si>
  <si>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</si>
  <si>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</si>
  <si>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</si>
  <si>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</si>
  <si>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</si>
  <si>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</si>
  <si>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</si>
  <si>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</si>
  <si>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</si>
  <si>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</si>
  <si>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</si>
  <si>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</si>
  <si>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</si>
  <si>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</si>
  <si>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</si>
  <si>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</si>
  <si>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</si>
  <si>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</si>
  <si>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</si>
  <si>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</si>
  <si>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</si>
  <si>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</si>
  <si>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</si>
  <si>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</si>
  <si>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</si>
  <si>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</si>
  <si>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</si>
  <si>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</si>
  <si>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</si>
  <si>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</si>
  <si>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</si>
  <si>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</si>
  <si>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</si>
  <si>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</si>
  <si>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</si>
  <si>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</si>
  <si>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</si>
  <si>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</si>
  <si>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</si>
  <si>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</si>
  <si>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</si>
  <si>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</si>
  <si>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</si>
  <si>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</si>
  <si>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</si>
  <si>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</si>
  <si>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</si>
  <si>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</si>
  <si>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</si>
  <si>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</si>
  <si>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</si>
  <si>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</si>
  <si>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</si>
  <si>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</si>
  <si>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</si>
  <si>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</si>
  <si>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</si>
  <si>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</si>
  <si>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</si>
  <si>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</si>
  <si>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</si>
  <si>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</si>
  <si>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</si>
  <si>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</si>
  <si>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</si>
  <si>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</si>
  <si>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</si>
  <si>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</si>
  <si>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</si>
  <si>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</si>
  <si>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</si>
  <si>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</si>
  <si>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</si>
  <si>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</si>
  <si>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</si>
  <si>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</si>
  <si>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</si>
  <si>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</si>
  <si>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</si>
  <si>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</si>
  <si>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</si>
  <si>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</si>
  <si>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</si>
  <si>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</si>
  <si>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</si>
  <si>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</si>
  <si>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</si>
  <si>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</si>
  <si>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</si>
  <si>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</si>
  <si>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</si>
  <si>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</si>
  <si>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</si>
  <si>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</si>
  <si>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</si>
  <si>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</si>
  <si>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</si>
  <si>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</si>
  <si>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</si>
  <si>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</si>
  <si>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</si>
  <si>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</si>
  <si>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</si>
  <si>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</si>
  <si>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</si>
  <si>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</si>
  <si>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</si>
  <si>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</si>
  <si>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</si>
  <si>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</si>
  <si>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</si>
  <si>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</si>
  <si>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</si>
  <si>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</si>
  <si>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</si>
  <si>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</si>
  <si>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</si>
  <si>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</si>
  <si>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</si>
  <si>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</si>
  <si>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</si>
  <si>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</si>
  <si>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</si>
  <si>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</si>
  <si>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</si>
  <si>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</si>
  <si>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</si>
  <si>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</si>
  <si>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</si>
  <si>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</si>
  <si>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</si>
  <si>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</si>
  <si>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</si>
  <si>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</si>
  <si>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</si>
  <si>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</si>
  <si>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</si>
  <si>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</si>
  <si>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</si>
  <si>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</si>
  <si>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</si>
  <si>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</si>
  <si>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</si>
  <si>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</si>
  <si>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</si>
  <si>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</si>
  <si>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</si>
  <si>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</si>
  <si>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</si>
  <si>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</si>
  <si>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</si>
  <si>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</si>
  <si>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</si>
  <si>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</si>
  <si>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</si>
  <si>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</si>
  <si>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</si>
  <si>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</si>
  <si>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</si>
  <si>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</si>
  <si>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</si>
  <si>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</si>
  <si>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</si>
  <si>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</si>
  <si>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</si>
  <si>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</si>
  <si>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</si>
  <si>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</si>
  <si>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</si>
  <si>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</si>
  <si>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</si>
  <si>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</si>
  <si>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</si>
  <si>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</si>
  <si>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</si>
  <si>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</si>
  <si>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</si>
  <si>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</si>
  <si>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</si>
  <si>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</si>
  <si>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</si>
  <si>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</si>
  <si>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</si>
  <si>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</si>
  <si>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</si>
  <si>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</si>
  <si>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</si>
  <si>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</si>
  <si>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</si>
  <si>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</si>
  <si>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</si>
  <si>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</si>
  <si>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</si>
  <si>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</si>
  <si>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</si>
  <si>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</si>
  <si>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</si>
  <si>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</si>
  <si>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</si>
  <si>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</si>
  <si>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</si>
  <si>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</si>
  <si>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</si>
  <si>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</si>
  <si>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</si>
  <si>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</si>
  <si>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</si>
  <si>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</si>
  <si>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</si>
  <si>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</si>
  <si>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</si>
  <si>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</si>
  <si>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</si>
  <si>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</si>
  <si>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</si>
  <si>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</si>
  <si>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</si>
  <si>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</si>
  <si>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</si>
  <si>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</si>
  <si>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</si>
  <si>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</si>
  <si>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</si>
  <si>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</si>
  <si>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</si>
  <si>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</si>
  <si>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</si>
  <si>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</si>
  <si>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</si>
  <si>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</si>
  <si>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</si>
  <si>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</si>
  <si>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</si>
  <si>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</si>
  <si>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</si>
  <si>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</si>
  <si>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</si>
  <si>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</si>
  <si>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</si>
  <si>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</si>
  <si>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</si>
  <si>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</si>
  <si>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</si>
  <si>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</si>
  <si>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</si>
  <si>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</si>
  <si>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</si>
  <si>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</si>
  <si>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</si>
  <si>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</si>
  <si>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</si>
  <si>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</si>
  <si>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</si>
  <si>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</si>
  <si>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</si>
  <si>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</si>
  <si>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</si>
  <si>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</si>
  <si>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</si>
  <si>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</si>
  <si>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</si>
  <si>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</si>
  <si>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</si>
  <si>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</si>
  <si>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</si>
  <si>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</si>
  <si>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</si>
  <si>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</si>
  <si>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</si>
  <si>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</si>
  <si>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</si>
  <si>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</si>
  <si>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</si>
  <si>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</si>
  <si>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</si>
  <si>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</si>
  <si>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</si>
  <si>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</si>
  <si>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</si>
  <si>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</si>
  <si>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</si>
  <si>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</si>
  <si>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</si>
  <si>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</si>
  <si>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</si>
  <si>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</si>
  <si>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</si>
  <si>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</si>
  <si>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</si>
  <si>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</si>
  <si>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</si>
  <si>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</si>
  <si>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</si>
  <si>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</si>
  <si>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</si>
  <si>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</si>
  <si>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</si>
  <si>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</si>
  <si>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</si>
  <si>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</si>
  <si>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</si>
  <si>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</si>
  <si>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</si>
  <si>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</si>
  <si>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</si>
  <si>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</si>
  <si>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</si>
  <si>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</si>
  <si>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</si>
  <si>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</si>
  <si>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</si>
  <si>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</si>
  <si>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</si>
  <si>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</si>
  <si>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</si>
  <si>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</si>
  <si>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</si>
  <si>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</si>
  <si>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</si>
  <si>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</si>
  <si>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</si>
  <si>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</si>
  <si>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</si>
  <si>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</si>
  <si>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</si>
  <si>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</si>
  <si>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</si>
  <si>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</si>
  <si>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</si>
  <si>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</si>
  <si>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</si>
  <si>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</si>
  <si>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</si>
  <si>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</si>
  <si>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</si>
  <si>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</si>
  <si>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</si>
  <si>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</si>
  <si>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</si>
  <si>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</si>
  <si>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</si>
  <si>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</si>
  <si>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</si>
  <si>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</si>
  <si>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</si>
  <si>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</si>
  <si>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</si>
  <si>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</si>
  <si>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</si>
  <si>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</si>
  <si>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</si>
  <si>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</si>
  <si>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</si>
  <si>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</si>
  <si>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</si>
  <si>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</si>
  <si>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</si>
  <si>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</si>
  <si>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</si>
  <si>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</si>
  <si>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</si>
  <si>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</si>
  <si>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</si>
  <si>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</si>
  <si>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</si>
  <si>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</si>
  <si>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</si>
  <si>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</si>
  <si>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</si>
  <si>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</si>
  <si>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</si>
  <si>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</si>
  <si>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</si>
  <si>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</si>
  <si>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</si>
  <si>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</si>
  <si>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</si>
  <si>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</si>
  <si>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</si>
  <si>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</si>
  <si>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</si>
  <si>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</si>
  <si>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</si>
  <si>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</si>
  <si>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</si>
  <si>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</si>
  <si>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</si>
  <si>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</si>
  <si>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</si>
  <si>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</si>
  <si>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</si>
  <si>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</si>
  <si>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</si>
  <si>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</si>
  <si>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</si>
  <si>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</si>
  <si>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</si>
  <si>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</si>
  <si>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</si>
  <si>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</si>
  <si>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</si>
  <si>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</si>
  <si>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</si>
  <si>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</si>
  <si>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</si>
  <si>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</si>
  <si>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</si>
  <si>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</si>
  <si>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</si>
  <si>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</si>
  <si>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</si>
  <si>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</si>
  <si>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</si>
  <si>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</si>
  <si>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</si>
  <si>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</si>
  <si>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</si>
  <si>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</si>
  <si>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</si>
  <si>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</si>
  <si>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</si>
  <si>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</si>
  <si>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</si>
  <si>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</si>
  <si>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</si>
  <si>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</si>
  <si>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</si>
  <si>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</si>
  <si>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</si>
  <si>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</si>
  <si>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</si>
  <si>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</si>
  <si>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</si>
  <si>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</si>
  <si>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</si>
  <si>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</si>
  <si>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</si>
  <si>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</si>
  <si>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</si>
  <si>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</si>
  <si>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</si>
  <si>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</si>
  <si>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</si>
  <si>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</si>
  <si>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</si>
  <si>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</si>
  <si>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</si>
  <si>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</si>
  <si>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</si>
  <si>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</si>
  <si>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</si>
  <si>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</si>
  <si>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</si>
  <si>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</si>
  <si>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</si>
  <si>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</si>
  <si>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</si>
  <si>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</si>
  <si>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</si>
  <si>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</si>
  <si>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</si>
  <si>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</si>
  <si>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</si>
  <si>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</si>
  <si>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</si>
  <si>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</si>
  <si>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</si>
  <si>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</si>
  <si>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</si>
  <si>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</si>
  <si>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</si>
  <si>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</si>
  <si>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</si>
  <si>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</si>
  <si>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</si>
  <si>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</si>
  <si>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</si>
  <si>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</si>
  <si>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</si>
  <si>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</si>
  <si>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</si>
  <si>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</si>
  <si>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</si>
  <si>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</si>
  <si>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</si>
  <si>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</si>
  <si>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</si>
  <si>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</si>
  <si>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</si>
  <si>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</si>
  <si>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</si>
  <si>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</si>
  <si>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</si>
  <si>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</si>
  <si>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</si>
  <si>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</si>
  <si>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</si>
  <si>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</si>
  <si>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</si>
  <si>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</si>
  <si>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</si>
  <si>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</si>
  <si>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</si>
  <si>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</si>
  <si>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</si>
  <si>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</si>
  <si>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</si>
  <si>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</si>
  <si>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</si>
  <si>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</si>
  <si>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</si>
  <si>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</si>
  <si>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</si>
  <si>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</si>
  <si>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</si>
  <si>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</si>
  <si>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</si>
  <si>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</si>
  <si>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</si>
  <si>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</si>
  <si>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</si>
  <si>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</si>
  <si>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</si>
  <si>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</si>
  <si>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</si>
  <si>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</si>
  <si>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</si>
  <si>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</si>
  <si>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</si>
  <si>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</si>
  <si>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</si>
  <si>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</si>
  <si>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</si>
  <si>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</si>
  <si>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</si>
  <si>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</si>
  <si>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</si>
  <si>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</si>
  <si>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</si>
  <si>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</si>
  <si>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</si>
  <si>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</si>
  <si>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</si>
  <si>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</si>
  <si>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</si>
  <si>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</si>
  <si>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</si>
  <si>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</si>
  <si>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</si>
  <si>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</si>
  <si>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</si>
  <si>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</si>
  <si>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</si>
  <si>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</si>
  <si>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</si>
  <si>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</si>
  <si>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</si>
  <si>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</si>
  <si>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</si>
  <si>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</si>
  <si>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</si>
  <si>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</si>
  <si>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</si>
  <si>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</si>
  <si>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</si>
  <si>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</si>
  <si>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</si>
  <si>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</si>
  <si>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</si>
  <si>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</si>
  <si>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</si>
  <si>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</si>
  <si>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</si>
  <si>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</si>
  <si>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</si>
  <si>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</si>
  <si>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</si>
  <si>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</si>
  <si>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</si>
  <si>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</si>
  <si>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</si>
  <si>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</si>
  <si>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</si>
  <si>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</si>
  <si>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</si>
  <si>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</si>
  <si>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</si>
  <si>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</si>
  <si>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</si>
  <si>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</si>
  <si>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</si>
  <si>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</si>
  <si>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</si>
  <si>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</si>
  <si>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</si>
  <si>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</si>
  <si>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</si>
  <si>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</si>
  <si>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</si>
  <si>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</si>
  <si>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</si>
  <si>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</si>
  <si>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</si>
  <si>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</si>
  <si>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</si>
  <si>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</si>
  <si>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</si>
  <si>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</si>
  <si>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</si>
  <si>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</si>
  <si>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</si>
  <si>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</si>
  <si>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</si>
  <si>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</si>
  <si>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</si>
  <si>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</si>
  <si>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</si>
  <si>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</si>
  <si>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</si>
  <si>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</si>
  <si>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</si>
  <si>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</si>
  <si>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</si>
  <si>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</si>
  <si>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</si>
  <si>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</si>
  <si>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</si>
  <si>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</si>
  <si>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</si>
  <si>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</si>
  <si>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</si>
  <si>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</si>
  <si>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</si>
  <si>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</si>
  <si>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</si>
  <si>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</si>
  <si>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</si>
  <si>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</si>
  <si>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</si>
  <si>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</si>
  <si>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</si>
  <si>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</si>
  <si>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</si>
  <si>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</si>
  <si>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</si>
  <si>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</si>
  <si>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</si>
  <si>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</si>
  <si>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</si>
  <si>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</si>
  <si>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</si>
  <si>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</si>
  <si>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</si>
  <si>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</si>
  <si>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</si>
  <si>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</si>
  <si>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</si>
  <si>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</si>
  <si>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</si>
  <si>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</si>
  <si>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</si>
  <si>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</si>
  <si>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</si>
  <si>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</si>
  <si>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</si>
  <si>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</si>
  <si>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</si>
  <si>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</si>
  <si>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</si>
  <si>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</si>
  <si>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</si>
  <si>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</si>
  <si>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</si>
  <si>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</si>
  <si>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</si>
  <si>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</si>
  <si>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</si>
  <si>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</si>
  <si>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</si>
  <si>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</si>
  <si>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</si>
  <si>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</si>
  <si>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</si>
  <si>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</si>
  <si>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</si>
  <si>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</si>
  <si>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</si>
  <si>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</si>
  <si>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</si>
  <si>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</si>
  <si>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</si>
  <si>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</si>
  <si>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</si>
  <si>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</si>
  <si>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</si>
  <si>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</si>
  <si>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</si>
  <si>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</si>
  <si>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</si>
  <si>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</si>
  <si>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</si>
  <si>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</si>
  <si>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</si>
  <si>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</si>
  <si>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</si>
  <si>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</si>
  <si>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</si>
  <si>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</si>
  <si>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</si>
  <si>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</si>
  <si>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</si>
  <si>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</si>
  <si>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</si>
  <si>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</si>
  <si>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</si>
  <si>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</si>
  <si>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</si>
  <si>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</si>
  <si>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</si>
  <si>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</si>
  <si>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</si>
  <si>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</si>
  <si>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</si>
  <si>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</si>
  <si>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</si>
  <si>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</si>
  <si>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</si>
  <si>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</si>
  <si>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</si>
  <si>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</si>
  <si>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</si>
  <si>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</si>
  <si>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</si>
  <si>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</si>
  <si>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</si>
  <si>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</si>
  <si>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</si>
  <si>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</si>
  <si>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</si>
  <si>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</si>
  <si>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</si>
  <si>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</si>
  <si>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</si>
  <si>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</si>
  <si>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</si>
  <si>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</si>
  <si>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</si>
  <si>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</si>
  <si>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</si>
  <si>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</si>
  <si>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</si>
  <si>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</si>
  <si>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</si>
  <si>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</si>
  <si>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</si>
  <si>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</si>
  <si>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</si>
  <si>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</si>
  <si>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</si>
  <si>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</si>
  <si>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</si>
  <si>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</si>
  <si>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</si>
  <si>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</si>
  <si>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</si>
  <si>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</si>
  <si>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</si>
  <si>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</si>
  <si>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</si>
  <si>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</si>
  <si>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</si>
  <si>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</si>
  <si>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</si>
  <si>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</si>
  <si>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</si>
  <si>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</si>
  <si>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</si>
  <si>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</si>
  <si>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</si>
  <si>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</si>
  <si>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</si>
  <si>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</si>
  <si>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</si>
  <si>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</si>
  <si>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</si>
  <si>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</si>
  <si>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</si>
  <si>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</si>
  <si>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</si>
  <si>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</si>
  <si>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</si>
  <si>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</si>
  <si>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</si>
  <si>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</si>
  <si>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</si>
  <si>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</si>
  <si>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</si>
  <si>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</si>
  <si>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</si>
  <si>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</si>
  <si>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</si>
  <si>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</si>
  <si>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</si>
  <si>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</si>
  <si>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</si>
  <si>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</si>
  <si>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</si>
  <si>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</si>
  <si>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</si>
  <si>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</si>
  <si>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</si>
  <si>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</si>
  <si>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</si>
  <si>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</si>
  <si>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</si>
  <si>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</si>
  <si>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</si>
  <si>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</si>
  <si>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</si>
  <si>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</si>
  <si>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</si>
  <si>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</si>
  <si>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</si>
  <si>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</si>
  <si>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</si>
  <si>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</si>
  <si>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</si>
  <si>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</si>
  <si>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</si>
  <si>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</si>
  <si>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</si>
  <si>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</si>
  <si>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</si>
  <si>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</si>
  <si>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</si>
  <si>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</si>
  <si>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</si>
  <si>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</si>
  <si>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</si>
  <si>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</si>
  <si>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</si>
  <si>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</si>
  <si>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</si>
  <si>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</si>
  <si>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</si>
  <si>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</si>
  <si>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</si>
  <si>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</si>
  <si>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</si>
  <si>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</si>
  <si>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</si>
  <si>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</si>
  <si>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</si>
  <si>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</si>
  <si>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</si>
  <si>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</si>
  <si>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</si>
  <si>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</si>
  <si>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</si>
  <si>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</si>
  <si>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</si>
  <si>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</si>
  <si>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</si>
  <si>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</si>
  <si>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</si>
  <si>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</si>
  <si>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</si>
  <si>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</si>
  <si>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</si>
  <si>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</si>
  <si>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</si>
  <si>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</si>
  <si>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</si>
  <si>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</si>
  <si>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</si>
  <si>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</si>
  <si>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</si>
  <si>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</si>
  <si>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</si>
  <si>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</si>
  <si>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</si>
  <si>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</si>
  <si>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</si>
  <si>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</si>
  <si>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</si>
  <si>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</si>
  <si>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</si>
  <si>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</si>
  <si>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</si>
  <si>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</si>
  <si>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</si>
  <si>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</si>
  <si>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</si>
  <si>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</si>
  <si>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</si>
  <si>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</si>
  <si>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</si>
  <si>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</si>
  <si>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</si>
  <si>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</si>
  <si>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</si>
  <si>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</si>
  <si>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</si>
  <si>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</si>
  <si>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</si>
  <si>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</si>
  <si>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</si>
  <si>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</si>
  <si>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</si>
  <si>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</si>
  <si>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</si>
  <si>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</si>
  <si>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</si>
  <si>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</si>
  <si>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</si>
  <si>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</si>
  <si>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</si>
  <si>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</si>
  <si>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</si>
  <si>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</si>
  <si>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</si>
  <si>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</si>
  <si>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</si>
  <si>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</si>
  <si>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</si>
  <si>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</si>
  <si>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</si>
  <si>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</si>
  <si>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</si>
  <si>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</si>
  <si>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</si>
  <si>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</si>
  <si>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</si>
  <si>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</si>
  <si>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</si>
  <si>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</si>
  <si>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</si>
  <si>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</si>
  <si>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</si>
  <si>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</si>
  <si>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</si>
  <si>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</si>
  <si>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</si>
  <si>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</si>
  <si>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</si>
  <si>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</si>
  <si>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</si>
  <si>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</si>
  <si>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</si>
  <si>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</si>
  <si>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</si>
  <si>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</si>
  <si>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</si>
  <si>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</si>
  <si>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</si>
  <si>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</si>
  <si>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</si>
  <si>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</si>
  <si>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</si>
  <si>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</si>
  <si>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</si>
  <si>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</si>
  <si>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</si>
  <si>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</si>
  <si>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</si>
  <si>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</si>
  <si>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</si>
  <si>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</si>
  <si>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</si>
  <si>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</si>
  <si>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</si>
  <si>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</si>
  <si>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</si>
  <si>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</si>
  <si>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</si>
  <si>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</si>
  <si>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</si>
  <si>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</si>
  <si>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</si>
  <si>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</si>
  <si>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</si>
  <si>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</si>
  <si>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</si>
  <si>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</si>
  <si>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</si>
  <si>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</si>
  <si>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</si>
  <si>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</si>
  <si>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</si>
  <si>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</si>
  <si>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</si>
  <si>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</si>
  <si>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</si>
  <si>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</si>
  <si>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</si>
  <si>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</si>
  <si>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</si>
  <si>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</si>
  <si>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</si>
  <si>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</si>
  <si>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</si>
  <si>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</si>
  <si>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</si>
  <si>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</si>
  <si>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</si>
  <si>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</si>
  <si>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</si>
  <si>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</si>
  <si>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</si>
  <si>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</si>
  <si>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</si>
  <si>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</si>
  <si>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</si>
  <si>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</si>
  <si>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</si>
  <si>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</si>
  <si>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</si>
  <si>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</si>
  <si>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</si>
  <si>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</si>
  <si>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</si>
  <si>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</si>
  <si>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</si>
  <si>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</si>
  <si>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</si>
  <si>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</si>
  <si>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</si>
  <si>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</si>
  <si>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</si>
  <si>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</si>
  <si>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</si>
  <si>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</si>
  <si>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</si>
  <si>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</si>
  <si>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</si>
  <si>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</si>
  <si>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</si>
  <si>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</si>
  <si>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</si>
  <si>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</si>
  <si>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</si>
  <si>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</si>
  <si>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</si>
  <si>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</si>
  <si>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</si>
  <si>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</si>
  <si>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</si>
  <si>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</si>
  <si>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</si>
  <si>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</si>
  <si>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</si>
  <si>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</si>
  <si>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</si>
  <si>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</si>
  <si>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</si>
  <si>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</si>
  <si>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</si>
  <si>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</si>
  <si>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</si>
  <si>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</si>
  <si>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</si>
  <si>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</si>
  <si>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</si>
  <si>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</si>
  <si>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</si>
  <si>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</si>
  <si>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</si>
  <si>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</si>
  <si>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</si>
  <si>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</si>
  <si>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</si>
  <si>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</si>
  <si>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</si>
  <si>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</si>
  <si>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</si>
  <si>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</si>
  <si>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</si>
  <si>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</si>
  <si>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</si>
  <si>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</si>
  <si>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</si>
  <si>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</si>
  <si>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</si>
  <si>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</si>
  <si>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</si>
  <si>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</si>
  <si>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</si>
  <si>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</si>
  <si>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</si>
  <si>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</si>
  <si>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</si>
  <si>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</si>
  <si>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</si>
  <si>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</si>
  <si>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</si>
  <si>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</si>
  <si>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</si>
  <si>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</si>
  <si>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</si>
  <si>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</si>
  <si>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</si>
  <si>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</si>
  <si>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</si>
  <si>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</si>
  <si>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</si>
  <si>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</si>
  <si>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</si>
  <si>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</si>
  <si>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</si>
  <si>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</si>
  <si>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</si>
  <si>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</si>
  <si>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</si>
  <si>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</si>
  <si>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</si>
  <si>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</si>
  <si>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</si>
  <si>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</si>
  <si>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</si>
  <si>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</si>
  <si>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</si>
  <si>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</si>
  <si>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</si>
  <si>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</si>
  <si>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</si>
  <si>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</si>
  <si>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</si>
  <si>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</si>
  <si>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</si>
  <si>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</si>
  <si>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</si>
  <si>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</si>
  <si>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</si>
  <si>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</si>
  <si>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</si>
  <si>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</si>
  <si>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</si>
  <si>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</si>
  <si>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</si>
  <si>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</si>
  <si>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</si>
  <si>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</si>
  <si>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</si>
  <si>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</si>
  <si>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</si>
  <si>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</si>
  <si>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</si>
  <si>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</si>
  <si>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</si>
  <si>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</si>
  <si>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</si>
  <si>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</si>
  <si>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</si>
  <si>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</si>
  <si>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</si>
  <si>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</si>
  <si>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</si>
  <si>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</si>
  <si>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</si>
  <si>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</si>
  <si>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</si>
  <si>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</si>
  <si>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</si>
  <si>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</si>
  <si>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</si>
  <si>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</si>
  <si>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</si>
  <si>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</si>
  <si>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</si>
  <si>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</si>
  <si>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</si>
  <si>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</si>
  <si>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</si>
  <si>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</si>
  <si>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</si>
  <si>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</si>
  <si>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</si>
  <si>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</si>
  <si>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</si>
  <si>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</si>
  <si>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</si>
  <si>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</si>
  <si>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</si>
  <si>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</si>
  <si>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</si>
  <si>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</si>
  <si>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</si>
  <si>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</si>
  <si>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</si>
  <si>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</si>
  <si>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</si>
  <si>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</si>
  <si>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</si>
  <si>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</si>
  <si>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</si>
  <si>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</si>
  <si>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</si>
  <si>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</si>
  <si>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</si>
  <si>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</si>
  <si>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</si>
  <si>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</si>
  <si>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</si>
  <si>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</si>
  <si>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</si>
  <si>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</si>
  <si>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</si>
  <si>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</si>
  <si>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</si>
  <si>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</si>
  <si>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</si>
  <si>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</si>
  <si>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</si>
  <si>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</si>
  <si>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</si>
  <si>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</si>
  <si>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</si>
  <si>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</si>
  <si>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</si>
  <si>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</si>
  <si>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</si>
  <si>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</si>
  <si>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</si>
  <si>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</si>
  <si>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</si>
  <si>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</si>
  <si>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</si>
  <si>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</si>
  <si>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</si>
  <si>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</si>
  <si>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</si>
  <si>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</si>
  <si>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</si>
  <si>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</si>
  <si>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</si>
  <si>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</si>
  <si>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</si>
  <si>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</si>
  <si>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</si>
  <si>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</si>
  <si>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</si>
  <si>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</si>
  <si>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</si>
  <si>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</si>
  <si>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</si>
  <si>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</si>
  <si>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</si>
  <si>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</si>
  <si>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</si>
  <si>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</si>
  <si>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</si>
  <si>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</si>
  <si>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</si>
  <si>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</si>
  <si>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</si>
  <si>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</si>
  <si>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</si>
  <si>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</si>
  <si>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</si>
  <si>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</si>
  <si>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</si>
  <si>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</si>
  <si>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</si>
  <si>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</si>
  <si>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</si>
  <si>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</si>
  <si>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</si>
  <si>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</si>
  <si>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</si>
  <si>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</si>
  <si>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</si>
  <si>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</si>
  <si>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</si>
  <si>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</si>
  <si>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</si>
  <si>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</si>
  <si>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</si>
  <si>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</si>
  <si>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</si>
  <si>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</si>
  <si>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</si>
  <si>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</si>
  <si>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</si>
  <si>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</si>
  <si>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</si>
  <si>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</si>
  <si>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</si>
  <si>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</si>
  <si>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</si>
  <si>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</si>
  <si>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</si>
  <si>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</si>
  <si>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</si>
  <si>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</si>
  <si>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</si>
  <si>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</si>
  <si>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</si>
  <si>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</si>
  <si>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</si>
  <si>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</si>
  <si>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</si>
  <si>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</si>
  <si>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</si>
  <si>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</si>
  <si>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</si>
  <si>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</si>
  <si>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</si>
  <si>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</si>
  <si>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</si>
  <si>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</si>
  <si>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</si>
  <si>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</si>
  <si>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</si>
  <si>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</si>
  <si>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</si>
  <si>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</si>
  <si>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</si>
  <si>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</si>
  <si>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</si>
  <si>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</si>
  <si>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</si>
  <si>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</si>
  <si>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</si>
  <si>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</si>
  <si>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</si>
  <si>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</si>
  <si>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</si>
  <si>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</si>
  <si>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</si>
  <si>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</si>
  <si>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</si>
  <si>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</si>
  <si>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</si>
  <si>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</si>
  <si>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</si>
  <si>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</si>
  <si>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</si>
  <si>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</si>
  <si>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</si>
  <si>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</si>
  <si>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</si>
  <si>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</si>
  <si>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</si>
  <si>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</si>
  <si>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</si>
  <si>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</si>
  <si>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</si>
  <si>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</si>
  <si>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</si>
  <si>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</si>
  <si>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</si>
  <si>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</si>
  <si>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</si>
  <si>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</si>
  <si>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</si>
  <si>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</si>
  <si>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</si>
  <si>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</si>
  <si>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</si>
  <si>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</si>
  <si>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</si>
  <si>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</si>
  <si>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</si>
  <si>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</si>
  <si>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</si>
  <si>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</si>
  <si>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</si>
  <si>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</si>
  <si>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</si>
  <si>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</si>
  <si>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</si>
  <si>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</si>
  <si>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</si>
  <si>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</si>
  <si>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</si>
  <si>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</si>
  <si>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</si>
  <si>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</si>
  <si>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</si>
  <si>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</si>
  <si>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</si>
  <si>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</si>
  <si>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</si>
  <si>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</si>
  <si>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</si>
  <si>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</si>
  <si>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</si>
  <si>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</si>
  <si>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</si>
  <si>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</si>
  <si>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</si>
  <si>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</si>
  <si>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</si>
  <si>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</si>
  <si>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</si>
  <si>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</si>
  <si>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</si>
  <si>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</si>
  <si>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</si>
  <si>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</si>
  <si>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</si>
  <si>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</si>
  <si>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</si>
  <si>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</si>
  <si>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</si>
  <si>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</si>
  <si>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</si>
  <si>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</si>
  <si>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</si>
  <si>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</si>
  <si>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</si>
  <si>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</si>
  <si>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</si>
  <si>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</si>
  <si>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</si>
  <si>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</si>
  <si>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</si>
  <si>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</si>
  <si>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</si>
  <si>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</si>
  <si>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</si>
  <si>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</si>
  <si>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</si>
  <si>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</si>
  <si>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</si>
  <si>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</si>
  <si>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</si>
  <si>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</si>
  <si>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</si>
  <si>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</si>
  <si>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</si>
  <si>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</si>
  <si>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</si>
  <si>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</si>
  <si>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</si>
  <si>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</si>
  <si>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</si>
  <si>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</si>
  <si>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</si>
  <si>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</si>
  <si>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</si>
  <si>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</si>
  <si>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</si>
  <si>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</si>
  <si>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</si>
  <si>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</si>
  <si>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</si>
  <si>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</si>
  <si>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</si>
  <si>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</si>
  <si>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</si>
  <si>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</si>
  <si>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</si>
  <si>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</si>
  <si>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</si>
  <si>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</si>
  <si>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</si>
  <si>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</si>
  <si>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</si>
  <si>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</si>
  <si>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</si>
  <si>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</si>
  <si>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</si>
  <si>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</si>
  <si>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</si>
  <si>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</si>
  <si>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</si>
  <si>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</si>
  <si>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</si>
  <si>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</si>
  <si>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</si>
  <si>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</si>
  <si>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</si>
  <si>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</si>
  <si>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</si>
  <si>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</si>
  <si>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</si>
  <si>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</si>
  <si>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</si>
  <si>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</si>
  <si>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</si>
  <si>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</si>
  <si>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</si>
  <si>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</si>
  <si>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</si>
  <si>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</si>
  <si>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</si>
  <si>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</si>
  <si>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</si>
  <si>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</si>
  <si>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</si>
  <si>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</si>
  <si>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</si>
  <si>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</si>
  <si>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</si>
  <si>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</si>
  <si>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</si>
  <si>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</si>
  <si>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</si>
  <si>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</si>
  <si>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</si>
  <si>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</si>
  <si>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</si>
  <si>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</si>
  <si>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</si>
  <si>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</si>
  <si>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</si>
  <si>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</si>
  <si>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</si>
  <si>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</si>
  <si>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</si>
  <si>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</si>
  <si>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</si>
  <si>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</si>
  <si>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</si>
  <si>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</si>
  <si>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</si>
  <si>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</si>
  <si>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</si>
  <si>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</si>
  <si>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</si>
  <si>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</si>
  <si>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</si>
  <si>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</si>
  <si>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</si>
  <si>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</si>
  <si>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</si>
  <si>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</si>
  <si>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</si>
  <si>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</si>
  <si>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</si>
  <si>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</si>
  <si>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</si>
  <si>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</si>
  <si>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</si>
  <si>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</si>
  <si>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</si>
  <si>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</si>
  <si>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</si>
  <si>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</si>
  <si>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</si>
  <si>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</si>
  <si>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</si>
  <si>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</si>
  <si>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</si>
  <si>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</si>
  <si>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</si>
  <si>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</si>
  <si>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</si>
  <si>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</si>
  <si>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</si>
  <si>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</si>
  <si>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</si>
  <si>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</si>
  <si>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</si>
  <si>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</si>
  <si>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</si>
  <si>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</si>
  <si>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</si>
  <si>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</si>
  <si>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</si>
  <si>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</si>
  <si>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</si>
  <si>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</si>
  <si>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</si>
  <si>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</si>
  <si>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</si>
  <si>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</si>
  <si>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</si>
  <si>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</si>
  <si>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</si>
  <si>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</si>
  <si>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</si>
  <si>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</si>
  <si>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</si>
  <si>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</si>
  <si>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</si>
  <si>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</si>
  <si>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</si>
  <si>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</si>
  <si>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</si>
  <si>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</si>
  <si>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</si>
  <si>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</si>
  <si>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</si>
  <si>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</si>
  <si>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</si>
  <si>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</si>
  <si>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</si>
  <si>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</si>
  <si>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</si>
  <si>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</si>
  <si>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</si>
  <si>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</si>
  <si>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</si>
  <si>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</si>
  <si>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</si>
  <si>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</si>
  <si>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</si>
  <si>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</si>
  <si>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</si>
  <si>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</si>
  <si>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</si>
  <si>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</si>
  <si>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</si>
  <si>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</si>
  <si>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</si>
  <si>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</si>
  <si>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</si>
  <si>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</si>
  <si>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</si>
  <si>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</si>
  <si>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</si>
  <si>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</si>
  <si>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</si>
  <si>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</si>
  <si>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</si>
  <si>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</si>
  <si>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</si>
  <si>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</si>
  <si>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</si>
  <si>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</si>
  <si>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</si>
  <si>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</si>
  <si>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</si>
  <si>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</si>
  <si>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</si>
  <si>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</si>
  <si>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</si>
  <si>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</si>
  <si>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</si>
  <si>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</si>
  <si>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</si>
  <si>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</si>
  <si>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</si>
  <si>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</si>
  <si>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</si>
  <si>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</si>
  <si>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</si>
  <si>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</si>
  <si>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</si>
  <si>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</si>
  <si>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</si>
  <si>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</si>
  <si>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</si>
  <si>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</si>
  <si>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</si>
  <si>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</si>
  <si>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</si>
  <si>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</si>
  <si>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</si>
  <si>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</si>
  <si>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</si>
  <si>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</si>
  <si>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</si>
  <si>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</si>
  <si>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</si>
  <si>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</si>
  <si>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</si>
  <si>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</si>
  <si>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</si>
  <si>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</si>
  <si>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</si>
  <si>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</si>
  <si>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</si>
  <si>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</si>
  <si>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</si>
  <si>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</si>
  <si>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</si>
  <si>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</si>
  <si>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</si>
  <si>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</si>
  <si>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</si>
  <si>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</si>
  <si>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</si>
  <si>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</si>
  <si>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</si>
  <si>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</si>
  <si>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</si>
  <si>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</si>
  <si>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</si>
  <si>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</si>
  <si>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</si>
  <si>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</si>
  <si>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</si>
  <si>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</si>
  <si>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</si>
  <si>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</si>
  <si>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</si>
  <si>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</si>
  <si>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</si>
  <si>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</si>
  <si>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</si>
  <si>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</si>
  <si>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</si>
  <si>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</si>
  <si>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</si>
  <si>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</si>
  <si>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</si>
  <si>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</si>
  <si>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</si>
  <si>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</si>
  <si>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</si>
  <si>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</si>
  <si>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</si>
  <si>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</si>
  <si>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</si>
  <si>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</si>
  <si>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</si>
  <si>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</si>
  <si>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</si>
  <si>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</si>
  <si>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</si>
  <si>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</si>
  <si>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</si>
  <si>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</si>
  <si>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</si>
  <si>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</si>
  <si>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</si>
  <si>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</si>
  <si>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</si>
  <si>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</si>
  <si>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</si>
  <si>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</si>
  <si>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</si>
  <si>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</si>
  <si>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</si>
  <si>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</si>
  <si>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</si>
  <si>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</si>
  <si>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</si>
  <si>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</si>
  <si>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</si>
  <si>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</si>
  <si>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</si>
  <si>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</si>
  <si>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</si>
  <si>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</si>
  <si>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</si>
  <si>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</si>
  <si>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</si>
  <si>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</si>
  <si>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</si>
  <si>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</si>
  <si>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</si>
  <si>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</si>
  <si>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</si>
  <si>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</si>
  <si>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</si>
  <si>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</si>
  <si>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</si>
  <si>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</si>
  <si>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</si>
  <si>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</si>
  <si>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</si>
  <si>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</si>
  <si>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</si>
  <si>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</si>
  <si>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</si>
  <si>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</si>
  <si>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</si>
  <si>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</si>
  <si>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</si>
  <si>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</si>
  <si>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</si>
  <si>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</si>
  <si>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</si>
  <si>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</si>
  <si>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</si>
  <si>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</si>
  <si>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</si>
  <si>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</si>
  <si>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</si>
  <si>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</si>
  <si>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</si>
  <si>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</si>
  <si>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</si>
  <si>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</si>
  <si>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</si>
  <si>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</si>
  <si>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</si>
  <si>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</si>
  <si>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</si>
  <si>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</si>
  <si>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</si>
  <si>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</si>
  <si>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</si>
  <si>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</si>
  <si>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</si>
  <si>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</si>
  <si>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</si>
  <si>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</si>
  <si>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</si>
  <si>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</si>
  <si>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</si>
  <si>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</si>
  <si>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</si>
  <si>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</si>
  <si>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</si>
  <si>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</si>
  <si>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</si>
  <si>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</si>
  <si>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</si>
  <si>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</si>
  <si>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</si>
  <si>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</si>
  <si>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</si>
  <si>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</si>
  <si>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</si>
  <si>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</si>
  <si>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</si>
  <si>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</si>
  <si>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</si>
  <si>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</si>
  <si>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</si>
  <si>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</si>
  <si>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</si>
  <si>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</si>
  <si>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</si>
  <si>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</si>
  <si>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</si>
  <si>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</si>
  <si>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</si>
  <si>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</si>
  <si>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</si>
  <si>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</si>
  <si>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</si>
  <si>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</si>
  <si>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</si>
  <si>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</si>
  <si>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</si>
  <si>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</si>
  <si>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</si>
  <si>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</si>
  <si>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</si>
  <si>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</si>
  <si>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</si>
  <si>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</si>
  <si>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</si>
  <si>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</si>
  <si>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</si>
  <si>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</si>
  <si>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</si>
  <si>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</si>
  <si>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</si>
  <si>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</si>
  <si>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</si>
  <si>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</si>
  <si>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</si>
  <si>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</si>
  <si>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</si>
  <si>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</si>
  <si>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</si>
  <si>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</si>
  <si>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</si>
  <si>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</si>
  <si>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</si>
  <si>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</si>
  <si>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</si>
  <si>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</si>
  <si>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</si>
  <si>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</si>
  <si>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</si>
  <si>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</si>
  <si>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</si>
  <si>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</si>
  <si>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</si>
  <si>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</si>
  <si>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</si>
  <si>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</si>
  <si>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</si>
  <si>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</si>
  <si>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</si>
  <si>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</si>
  <si>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</si>
  <si>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</si>
  <si>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</si>
  <si>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</si>
  <si>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</si>
  <si>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</si>
  <si>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</si>
  <si>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</si>
  <si>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</si>
  <si>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</si>
  <si>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</si>
  <si>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</si>
  <si>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</si>
  <si>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</si>
  <si>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</si>
  <si>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</si>
  <si>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</si>
  <si>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</si>
  <si>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</si>
  <si>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</si>
  <si>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</si>
  <si>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</si>
  <si>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</si>
  <si>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</si>
  <si>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</si>
  <si>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</si>
  <si>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</si>
  <si>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</si>
  <si>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</si>
  <si>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</si>
  <si>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</si>
  <si>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</si>
  <si>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</si>
  <si>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</si>
  <si>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</si>
  <si>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</si>
  <si>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</si>
  <si>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</si>
  <si>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</si>
  <si>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</si>
  <si>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</si>
  <si>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</si>
  <si>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</si>
  <si>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</si>
  <si>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</si>
  <si>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</si>
  <si>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</si>
  <si>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</si>
  <si>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</si>
  <si>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</si>
  <si>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</si>
  <si>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</si>
  <si>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</si>
  <si>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</si>
  <si>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</si>
  <si>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</si>
  <si>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</si>
  <si>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</si>
  <si>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</si>
  <si>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</si>
  <si>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</si>
  <si>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</si>
  <si>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</si>
  <si>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</si>
  <si>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</si>
  <si>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</si>
  <si>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</si>
  <si>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</si>
  <si>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</si>
  <si>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</si>
  <si>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</si>
  <si>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</si>
  <si>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</si>
  <si>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</si>
  <si>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</si>
  <si>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</si>
  <si>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</si>
  <si>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</si>
  <si>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</si>
  <si>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</si>
  <si>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</si>
  <si>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</si>
  <si>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</si>
  <si>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</si>
  <si>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</si>
  <si>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</si>
  <si>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</si>
  <si>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</si>
  <si>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</si>
  <si>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</si>
  <si>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</si>
  <si>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</si>
  <si>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</si>
  <si>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</si>
  <si>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</si>
  <si>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</si>
  <si>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</si>
  <si>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</si>
  <si>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</si>
  <si>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</si>
  <si>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</si>
  <si>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</si>
  <si>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</si>
  <si>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</si>
  <si>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</si>
  <si>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</si>
  <si>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</si>
  <si>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</si>
  <si>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</si>
  <si>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</si>
  <si>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</si>
  <si>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</si>
  <si>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</si>
  <si>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</si>
  <si>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</si>
  <si>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</si>
  <si>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</si>
  <si>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</si>
  <si>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</si>
  <si>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</si>
  <si>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</si>
  <si>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</si>
  <si>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</si>
  <si>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</si>
  <si>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</si>
  <si>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</si>
  <si>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</si>
  <si>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</si>
  <si>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</si>
  <si>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</si>
  <si>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</si>
  <si>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</si>
  <si>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</si>
  <si>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</si>
  <si>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</si>
  <si>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</si>
  <si>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</si>
  <si>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</si>
  <si>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</si>
  <si>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</si>
  <si>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</si>
  <si>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</si>
  <si>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</si>
  <si>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</si>
  <si>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</si>
  <si>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</si>
  <si>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</si>
  <si>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</si>
  <si>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</si>
  <si>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</si>
  <si>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</si>
  <si>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</si>
  <si>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</si>
  <si>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</si>
  <si>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</si>
  <si>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</si>
  <si>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</si>
  <si>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</si>
  <si>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</si>
  <si>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</si>
  <si>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</si>
  <si>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</si>
  <si>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</si>
  <si>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</si>
  <si>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</si>
  <si>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</si>
  <si>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</si>
  <si>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</si>
  <si>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</si>
  <si>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</si>
  <si>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</si>
  <si>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</si>
  <si>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</si>
  <si>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</si>
  <si>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</si>
  <si>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</si>
  <si>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</si>
  <si>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</si>
  <si>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</si>
  <si>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</si>
  <si>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</si>
  <si>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</si>
  <si>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</si>
  <si>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</si>
  <si>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</si>
  <si>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</si>
  <si>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</si>
  <si>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</si>
  <si>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</si>
  <si>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</si>
  <si>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</si>
  <si>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</si>
  <si>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</si>
  <si>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</si>
  <si>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</si>
  <si>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</si>
  <si>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</si>
  <si>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</si>
  <si>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</si>
  <si>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</si>
  <si>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</si>
  <si>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</si>
  <si>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</si>
  <si>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</si>
  <si>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</si>
  <si>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</si>
  <si>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</si>
  <si>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</si>
  <si>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</si>
  <si>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</si>
  <si>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</si>
  <si>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</si>
  <si>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</si>
  <si>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</si>
  <si>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</si>
  <si>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</si>
  <si>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</si>
  <si>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</si>
  <si>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</si>
  <si>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</si>
  <si>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</si>
  <si>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</si>
  <si>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</si>
  <si>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</si>
  <si>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</si>
  <si>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</si>
  <si>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</si>
  <si>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</si>
  <si>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</si>
  <si>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</si>
  <si>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</si>
  <si>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</si>
  <si>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</si>
  <si>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</si>
  <si>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</si>
  <si>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</si>
  <si>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</si>
  <si>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</si>
  <si>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</si>
  <si>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</si>
  <si>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</si>
  <si>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</si>
  <si>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</si>
  <si>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</si>
  <si>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</si>
  <si>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</si>
  <si>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</si>
  <si>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</si>
  <si>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</si>
  <si>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</si>
  <si>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</si>
  <si>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</si>
  <si>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</si>
  <si>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</si>
  <si>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</si>
  <si>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</si>
  <si>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</si>
  <si>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</si>
  <si>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</si>
  <si>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</si>
  <si>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</si>
  <si>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</si>
  <si>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</si>
  <si>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</si>
  <si>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</si>
  <si>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</si>
  <si>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</si>
  <si>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</si>
  <si>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</si>
  <si>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</si>
  <si>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</si>
  <si>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</si>
  <si>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</si>
  <si>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</si>
  <si>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</si>
  <si>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</si>
  <si>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</si>
  <si>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</si>
  <si>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</si>
  <si>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</si>
  <si>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</si>
  <si>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</si>
  <si>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</si>
  <si>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</si>
  <si>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</si>
  <si>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</si>
  <si>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</si>
  <si>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</si>
  <si>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</si>
  <si>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</si>
  <si>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</si>
  <si>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</si>
  <si>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</si>
  <si>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</si>
  <si>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</si>
  <si>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</si>
  <si>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</si>
  <si>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</si>
  <si>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</si>
  <si>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</si>
  <si>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</si>
  <si>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</si>
  <si>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</si>
  <si>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</si>
  <si>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</si>
  <si>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</si>
  <si>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</si>
  <si>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</si>
  <si>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</si>
  <si>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</si>
  <si>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</si>
  <si>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</si>
  <si>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</si>
  <si>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</si>
  <si>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</si>
  <si>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</si>
  <si>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</si>
  <si>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</si>
  <si>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</si>
  <si>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</si>
  <si>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</si>
  <si>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</si>
  <si>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</si>
  <si>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</si>
  <si>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</si>
  <si>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</si>
  <si>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</si>
  <si>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</si>
  <si>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</si>
  <si>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</si>
  <si>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</si>
  <si>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</si>
  <si>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</si>
  <si>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</si>
  <si>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</si>
  <si>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</si>
  <si>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</si>
  <si>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</si>
  <si>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</si>
  <si>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</si>
  <si>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</si>
  <si>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</si>
  <si>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</si>
  <si>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</si>
  <si>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</si>
  <si>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</si>
  <si>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</si>
  <si>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</si>
  <si>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</si>
  <si>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</si>
  <si>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</si>
  <si>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</si>
  <si>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</si>
  <si>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</si>
  <si>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</si>
  <si>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</si>
  <si>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</si>
  <si>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</si>
  <si>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</si>
  <si>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</si>
  <si>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</si>
  <si>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</si>
  <si>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</si>
  <si>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</si>
  <si>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</si>
  <si>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</si>
  <si>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</si>
  <si>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</si>
  <si>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</si>
  <si>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</si>
  <si>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</si>
  <si>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</si>
  <si>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</si>
  <si>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</si>
  <si>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</si>
  <si>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</si>
  <si>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</si>
  <si>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</si>
  <si>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</si>
  <si>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</si>
  <si>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</si>
  <si>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</si>
  <si>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</si>
  <si>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</si>
  <si>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</si>
  <si>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</si>
  <si>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</si>
  <si>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</si>
  <si>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</si>
  <si>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</si>
  <si>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</si>
  <si>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</si>
  <si>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</si>
  <si>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</si>
  <si>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</si>
  <si>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</si>
  <si>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</si>
  <si>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</si>
  <si>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</si>
  <si>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</si>
  <si>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</si>
  <si>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</si>
  <si>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</si>
  <si>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</si>
  <si>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</si>
  <si>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</si>
  <si>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</si>
  <si>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</si>
  <si>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</si>
  <si>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</si>
  <si>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</si>
  <si>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</si>
  <si>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</si>
  <si>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</si>
  <si>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</si>
  <si>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</si>
  <si>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</si>
  <si>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</si>
  <si>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</si>
  <si>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</si>
  <si>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</si>
  <si>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</si>
  <si>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</si>
  <si>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</si>
  <si>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</si>
  <si>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</si>
  <si>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</si>
  <si>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</si>
  <si>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</si>
  <si>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</si>
  <si>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</si>
  <si>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</si>
  <si>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</si>
  <si>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</si>
  <si>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</si>
  <si>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</si>
  <si>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</si>
  <si>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</si>
  <si>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</si>
  <si>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</si>
  <si>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</si>
  <si>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</si>
  <si>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</si>
  <si>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</si>
  <si>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</si>
  <si>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</si>
  <si>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</si>
  <si>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</si>
  <si>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</si>
  <si>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</si>
  <si>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</si>
  <si>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</si>
  <si>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</si>
  <si>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</si>
  <si>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</si>
  <si>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</si>
  <si>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</si>
  <si>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</si>
  <si>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</si>
  <si>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</si>
  <si>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</si>
  <si>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</si>
  <si>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</si>
  <si>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</si>
  <si>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</si>
  <si>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</si>
  <si>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</si>
  <si>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</si>
  <si>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</si>
  <si>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</si>
  <si>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</si>
  <si>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</si>
  <si>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</si>
  <si>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</si>
  <si>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</si>
  <si>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</si>
  <si>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</si>
  <si>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</si>
  <si>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</si>
  <si>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</si>
  <si>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</si>
  <si>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</si>
  <si>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</si>
  <si>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</si>
  <si>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</si>
  <si>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</si>
  <si>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</si>
  <si>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</si>
  <si>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</si>
  <si>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</si>
  <si>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</si>
  <si>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</si>
  <si>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</si>
  <si>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</si>
  <si>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</si>
  <si>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</si>
  <si>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</si>
  <si>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</si>
  <si>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</si>
  <si>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</si>
  <si>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</si>
  <si>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</si>
  <si>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</si>
  <si>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</si>
  <si>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</si>
  <si>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</si>
  <si>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</si>
  <si>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</si>
  <si>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</si>
  <si>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</si>
  <si>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</si>
  <si>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</si>
  <si>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</si>
  <si>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</si>
  <si>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</si>
  <si>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</si>
  <si>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</si>
  <si>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</si>
  <si>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</si>
  <si>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</si>
  <si>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</si>
  <si>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</si>
  <si>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</si>
  <si>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</si>
  <si>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</si>
  <si>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</si>
  <si>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</si>
  <si>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</si>
  <si>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</si>
  <si>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</si>
  <si>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</si>
  <si>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</si>
  <si>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</si>
  <si>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</si>
  <si>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</si>
  <si>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</si>
  <si>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</si>
  <si>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</si>
  <si>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</si>
  <si>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</si>
  <si>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</si>
  <si>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</si>
  <si>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</si>
  <si>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</si>
  <si>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</si>
  <si>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</si>
  <si>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</si>
  <si>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</si>
  <si>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</si>
  <si>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</si>
  <si>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</si>
  <si>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</si>
  <si>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</si>
  <si>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</si>
  <si>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</si>
  <si>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</si>
  <si>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</si>
  <si>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</si>
  <si>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</si>
  <si>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</si>
  <si>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</si>
  <si>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</si>
  <si>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</si>
  <si>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</si>
  <si>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</si>
  <si>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</si>
  <si>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</si>
  <si>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</si>
  <si>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</si>
  <si>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</si>
  <si>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</si>
  <si>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</si>
  <si>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</si>
  <si>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</si>
  <si>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</si>
  <si>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</si>
  <si>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</si>
  <si>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</si>
  <si>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</si>
  <si>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</si>
  <si>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</si>
  <si>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</si>
  <si>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</si>
  <si>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</si>
  <si>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</si>
  <si>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</si>
  <si>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</si>
  <si>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</si>
  <si>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</si>
  <si>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</si>
  <si>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</si>
  <si>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</si>
  <si>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</si>
  <si>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</si>
  <si>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</si>
  <si>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</si>
  <si>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</si>
  <si>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</si>
  <si>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</si>
  <si>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</si>
  <si>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</si>
  <si>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</si>
  <si>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</si>
  <si>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</si>
  <si>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</si>
  <si>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</si>
  <si>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</si>
  <si>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</si>
  <si>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</si>
  <si>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</si>
  <si>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</si>
  <si>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</si>
  <si>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</si>
  <si>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</si>
  <si>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</si>
  <si>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</si>
  <si>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</si>
  <si>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</si>
  <si>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</si>
  <si>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</si>
  <si>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</si>
  <si>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</si>
  <si>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</si>
  <si>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</si>
  <si>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</si>
  <si>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</si>
  <si>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</si>
  <si>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</si>
  <si>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</si>
  <si>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</si>
  <si>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</si>
  <si>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</si>
  <si>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</si>
  <si>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</si>
  <si>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</si>
  <si>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</si>
  <si>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</si>
  <si>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</si>
  <si>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</si>
  <si>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</si>
  <si>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</si>
  <si>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</si>
  <si>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</si>
  <si>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</si>
  <si>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</si>
  <si>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</si>
  <si>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</si>
  <si>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</si>
  <si>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</si>
  <si>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</si>
  <si>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</si>
  <si>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</si>
  <si>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</si>
  <si>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</si>
  <si>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</si>
  <si>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</si>
  <si>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</si>
  <si>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</si>
  <si>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</si>
  <si>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</si>
  <si>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</si>
  <si>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</si>
  <si>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</si>
  <si>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</si>
  <si>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</si>
  <si>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</si>
  <si>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</si>
  <si>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</si>
  <si>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</si>
  <si>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</si>
  <si>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</si>
  <si>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</si>
  <si>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</si>
  <si>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</si>
  <si>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</si>
  <si>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</si>
  <si>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</si>
  <si>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</si>
  <si>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</si>
  <si>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</si>
  <si>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</si>
  <si>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</si>
  <si>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</si>
  <si>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</si>
  <si>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</si>
  <si>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</si>
  <si>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</si>
  <si>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</si>
  <si>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</si>
  <si>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</si>
  <si>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</si>
  <si>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</si>
  <si>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</si>
  <si>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</si>
  <si>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</si>
  <si>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</si>
  <si>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</si>
  <si>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</si>
  <si>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</si>
  <si>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</si>
  <si>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</si>
  <si>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</si>
  <si>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</si>
  <si>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</si>
  <si>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</si>
  <si>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</si>
  <si>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</si>
  <si>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</si>
  <si>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</si>
  <si>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</si>
  <si>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</si>
  <si>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</si>
  <si>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</si>
  <si>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</si>
  <si>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</si>
  <si>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</si>
  <si>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</si>
  <si>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</si>
  <si>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</si>
  <si>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</si>
  <si>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</si>
  <si>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</si>
  <si>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</si>
  <si>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</si>
  <si>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</si>
  <si>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</si>
  <si>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</si>
  <si>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</si>
  <si>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</si>
  <si>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</si>
  <si>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</si>
  <si>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</si>
  <si>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</si>
  <si>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</si>
  <si>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</si>
  <si>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</si>
  <si>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</si>
  <si>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</si>
  <si>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</si>
  <si>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</si>
  <si>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</si>
  <si>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</si>
  <si>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</si>
  <si>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</si>
  <si>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</si>
  <si>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</si>
  <si>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</si>
  <si>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</si>
  <si>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</si>
  <si>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</si>
  <si>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</si>
  <si>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</si>
  <si>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</si>
  <si>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</si>
  <si>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</si>
  <si>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</si>
  <si>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</si>
  <si>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</si>
  <si>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</si>
  <si>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</si>
  <si>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</si>
  <si>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</si>
  <si>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</si>
  <si>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</si>
  <si>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</si>
  <si>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</si>
  <si>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</si>
  <si>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</si>
  <si>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</si>
  <si>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</si>
  <si>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</si>
  <si>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</si>
  <si>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</si>
  <si>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</si>
  <si>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</si>
  <si>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</si>
  <si>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</si>
  <si>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</si>
  <si>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</si>
  <si>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</si>
  <si>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</si>
  <si>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</si>
  <si>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</si>
  <si>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</si>
  <si>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</si>
  <si>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</si>
  <si>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</si>
  <si>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</si>
  <si>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</si>
  <si>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</si>
  <si>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</si>
  <si>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</si>
  <si>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</si>
  <si>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</si>
  <si>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</si>
  <si>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</si>
  <si>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</si>
  <si>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</si>
  <si>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</si>
  <si>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</si>
  <si>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</si>
  <si>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</si>
  <si>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</si>
  <si>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</si>
  <si>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</si>
  <si>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</si>
  <si>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</si>
  <si>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</si>
  <si>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</si>
  <si>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</si>
  <si>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</si>
  <si>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</si>
  <si>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</si>
  <si>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</si>
  <si>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</si>
  <si>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</si>
  <si>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</si>
  <si>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</si>
  <si>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</si>
  <si>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</si>
  <si>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</si>
  <si>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</si>
  <si>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</si>
  <si>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</si>
  <si>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</si>
  <si>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</si>
  <si>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</si>
  <si>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</si>
  <si>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</si>
  <si>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</si>
  <si>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</si>
  <si>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</si>
  <si>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</si>
  <si>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</si>
  <si>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</si>
  <si>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</si>
  <si>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</si>
  <si>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</si>
  <si>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</si>
  <si>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</si>
  <si>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</si>
  <si>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</si>
  <si>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</si>
  <si>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</si>
  <si>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</si>
  <si>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</si>
  <si>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</si>
  <si>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</si>
  <si>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</si>
  <si>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</si>
  <si>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</si>
  <si>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</si>
  <si>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</si>
  <si>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</si>
  <si>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</si>
  <si>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</si>
  <si>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</si>
  <si>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</si>
  <si>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</si>
  <si>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</si>
  <si>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</si>
  <si>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</si>
  <si>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</si>
  <si>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</si>
  <si>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</si>
  <si>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</si>
  <si>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</si>
  <si>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</si>
  <si>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</si>
  <si>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</si>
  <si>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</si>
  <si>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</si>
  <si>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</si>
  <si>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</si>
  <si>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</si>
  <si>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</si>
  <si>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</si>
  <si>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</si>
  <si>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</si>
  <si>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</si>
  <si>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</si>
  <si>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</si>
  <si>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</si>
  <si>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</si>
  <si>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</si>
  <si>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</si>
  <si>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</si>
  <si>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</si>
  <si>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</si>
  <si>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</si>
  <si>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</si>
  <si>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</si>
  <si>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</si>
  <si>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</si>
  <si>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</si>
  <si>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</si>
  <si>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</si>
  <si>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</si>
  <si>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</si>
  <si>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</si>
  <si>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</si>
  <si>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</si>
  <si>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</si>
  <si>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</si>
  <si>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</si>
  <si>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</si>
  <si>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</si>
  <si>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</si>
  <si>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</si>
  <si>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</si>
  <si>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</si>
  <si>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</si>
  <si>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</si>
  <si>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</si>
  <si>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</si>
  <si>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</si>
  <si>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</si>
  <si>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</si>
  <si>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</si>
  <si>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</si>
  <si>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</si>
  <si>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</si>
  <si>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</si>
  <si>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</si>
  <si>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</si>
  <si>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</si>
  <si>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</si>
  <si>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</si>
  <si>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</si>
  <si>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</si>
  <si>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</si>
  <si>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</si>
  <si>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</si>
  <si>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</si>
  <si>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</si>
  <si>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</si>
  <si>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</si>
  <si>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</si>
  <si>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</si>
  <si>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</si>
  <si>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</si>
  <si>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</si>
  <si>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</si>
  <si>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</si>
  <si>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</si>
  <si>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</si>
  <si>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</si>
  <si>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</si>
  <si>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</si>
  <si>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</si>
  <si>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</si>
  <si>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</si>
  <si>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</si>
  <si>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</si>
  <si>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</si>
  <si>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</si>
  <si>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</si>
  <si>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</si>
  <si>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</si>
  <si>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</si>
  <si>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</si>
  <si>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</si>
  <si>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</si>
  <si>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</si>
  <si>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</si>
  <si>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</si>
  <si>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</si>
  <si>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</si>
  <si>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</si>
  <si>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</si>
  <si>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</si>
  <si>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</si>
  <si>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</si>
  <si>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</si>
  <si>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</si>
  <si>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</si>
  <si>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</si>
  <si>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</si>
  <si>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</si>
  <si>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</si>
  <si>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</si>
  <si>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</si>
  <si>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</si>
  <si>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</si>
  <si>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</si>
  <si>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</si>
  <si>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</si>
  <si>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</si>
  <si>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</si>
  <si>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</si>
  <si>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</si>
  <si>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</si>
  <si>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</si>
  <si>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</si>
  <si>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</si>
  <si>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</si>
  <si>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</si>
  <si>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</si>
  <si>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</si>
  <si>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</si>
  <si>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</si>
  <si>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</si>
  <si>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</si>
  <si>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</si>
  <si>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</si>
  <si>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</si>
  <si>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</si>
  <si>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</si>
  <si>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</si>
  <si>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</si>
  <si>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</si>
  <si>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</si>
  <si>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</si>
  <si>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</si>
  <si>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</si>
  <si>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</si>
  <si>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</si>
  <si>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</si>
  <si>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</si>
  <si>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</si>
  <si>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</si>
  <si>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</si>
  <si>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</si>
  <si>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</si>
  <si>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</si>
  <si>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</si>
  <si>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</si>
  <si>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</si>
  <si>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</si>
  <si>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</si>
  <si>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</si>
  <si>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</si>
  <si>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</si>
  <si>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</si>
  <si>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</si>
  <si>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</si>
  <si>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</si>
  <si>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</si>
  <si>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</si>
  <si>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</si>
  <si>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</si>
  <si>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</si>
  <si>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</si>
  <si>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</si>
  <si>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</si>
  <si>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</si>
  <si>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</si>
  <si>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</si>
  <si>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</si>
  <si>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</si>
  <si>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</si>
  <si>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</si>
  <si>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</si>
  <si>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</si>
  <si>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</si>
  <si>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</si>
  <si>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</si>
  <si>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</si>
  <si>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</si>
  <si>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</si>
  <si>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</si>
  <si>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</si>
  <si>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</si>
  <si>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</si>
  <si>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</si>
  <si>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</si>
  <si>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</si>
  <si>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</si>
  <si>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</si>
  <si>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</si>
  <si>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</si>
  <si>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</si>
  <si>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</si>
  <si>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</si>
  <si>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</si>
  <si>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</si>
  <si>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</si>
  <si>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</si>
  <si>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</si>
  <si>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</si>
  <si>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</si>
  <si>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</si>
  <si>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</si>
  <si>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</si>
  <si>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</si>
  <si>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</si>
  <si>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</si>
  <si>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</si>
  <si>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</si>
  <si>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</si>
  <si>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</si>
  <si>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</si>
  <si>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</si>
  <si>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</si>
  <si>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</si>
  <si>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</si>
  <si>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</si>
  <si>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</si>
  <si>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</si>
  <si>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</si>
  <si>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</si>
  <si>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</si>
  <si>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</si>
  <si>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</si>
  <si>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</si>
  <si>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</si>
  <si>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</si>
  <si>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</si>
  <si>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</si>
  <si>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</si>
  <si>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</si>
  <si>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</si>
  <si>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</si>
  <si>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</si>
  <si>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</si>
  <si>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</si>
  <si>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</si>
  <si>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</si>
  <si>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</si>
  <si>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</si>
  <si>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</si>
  <si>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</si>
  <si>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</si>
  <si>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</si>
  <si>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</si>
  <si>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</si>
  <si>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</si>
  <si>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</si>
  <si>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</si>
  <si>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</si>
  <si>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</si>
  <si>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</si>
  <si>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</si>
  <si>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</si>
  <si>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</si>
  <si>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</si>
  <si>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</si>
  <si>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</si>
  <si>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</si>
  <si>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</si>
  <si>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</si>
  <si>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</si>
  <si>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</si>
  <si>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</si>
  <si>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</si>
  <si>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</si>
  <si>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</si>
  <si>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</si>
  <si>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</si>
  <si>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</si>
  <si>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</si>
  <si>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</si>
  <si>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</si>
  <si>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</si>
  <si>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</si>
  <si>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</si>
  <si>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</si>
  <si>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</si>
  <si>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</si>
  <si>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</si>
  <si>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</si>
  <si>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</si>
  <si>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</si>
  <si>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</si>
  <si>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</si>
  <si>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</si>
  <si>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</si>
  <si>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</si>
  <si>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</si>
  <si>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</si>
  <si>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</si>
  <si>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</si>
  <si>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</si>
  <si>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</si>
  <si>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</si>
  <si>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</si>
  <si>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</si>
  <si>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</si>
  <si>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</si>
  <si>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</si>
  <si>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</si>
  <si>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</si>
  <si>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</si>
  <si>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</si>
  <si>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</si>
  <si>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</si>
  <si>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</si>
  <si>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</si>
  <si>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</si>
  <si>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</si>
  <si>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</si>
  <si>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</si>
  <si>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</si>
  <si>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</si>
  <si>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</si>
  <si>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</si>
  <si>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</si>
  <si>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</si>
  <si>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</si>
  <si>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</si>
  <si>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</si>
  <si>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</si>
  <si>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</si>
  <si>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</si>
  <si>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</si>
  <si>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</si>
  <si>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</si>
  <si>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</si>
  <si>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</si>
  <si>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</si>
  <si>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</si>
  <si>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</si>
  <si>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</si>
  <si>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</si>
  <si>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</si>
  <si>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</si>
  <si>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</si>
  <si>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</si>
  <si>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</si>
  <si>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</si>
  <si>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</si>
  <si>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</si>
  <si>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</si>
  <si>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</si>
  <si>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</si>
  <si>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</si>
  <si>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</si>
  <si>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</si>
  <si>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</si>
  <si>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</si>
  <si>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</si>
  <si>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</si>
  <si>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</si>
  <si>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</si>
  <si>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</si>
  <si>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</si>
  <si>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</si>
  <si>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</si>
  <si>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</si>
  <si>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</si>
  <si>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</si>
  <si>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</si>
  <si>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</si>
  <si>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</si>
  <si>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</si>
  <si>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</si>
  <si>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</si>
  <si>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</si>
  <si>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</si>
  <si>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</si>
  <si>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</si>
  <si>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</si>
  <si>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</si>
  <si>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</si>
  <si>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</si>
  <si>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</si>
  <si>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</si>
  <si>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</si>
  <si>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</si>
  <si>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</si>
  <si>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</si>
  <si>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</si>
  <si>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</si>
  <si>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</si>
  <si>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</si>
  <si>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</si>
  <si>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</si>
  <si>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</si>
  <si>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</si>
  <si>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</si>
  <si>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</si>
  <si>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</si>
  <si>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</si>
  <si>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</si>
  <si>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</si>
  <si>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</si>
  <si>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</si>
  <si>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</si>
  <si>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</si>
  <si>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</si>
  <si>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</si>
  <si>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</si>
  <si>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</si>
  <si>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</si>
  <si>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</si>
  <si>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</si>
  <si>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</si>
  <si>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</si>
  <si>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</si>
  <si>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</si>
  <si>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</si>
  <si>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</si>
  <si>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</si>
  <si>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</si>
  <si>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</si>
  <si>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</si>
  <si>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</si>
  <si>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</si>
  <si>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</si>
  <si>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</si>
  <si>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</si>
  <si>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</si>
  <si>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</si>
  <si>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</si>
  <si>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</si>
  <si>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</si>
  <si>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</si>
  <si>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</si>
  <si>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</si>
  <si>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</si>
  <si>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</si>
  <si>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</si>
  <si>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</si>
  <si>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</si>
  <si>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</si>
  <si>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</si>
  <si>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</si>
  <si>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</si>
  <si>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</si>
  <si>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</si>
  <si>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</si>
  <si>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</si>
  <si>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</si>
  <si>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</si>
  <si>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</si>
  <si>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</si>
  <si>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</si>
  <si>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</si>
  <si>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</si>
  <si>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</si>
  <si>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</si>
  <si>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</si>
  <si>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</si>
  <si>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</si>
  <si>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</si>
  <si>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</si>
  <si>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</si>
  <si>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</si>
  <si>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</si>
  <si>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</si>
  <si>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</si>
  <si>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</si>
  <si>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</si>
  <si>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</si>
  <si>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</si>
  <si>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</si>
  <si>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</si>
  <si>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</si>
  <si>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</si>
  <si>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</si>
  <si>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</si>
  <si>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</si>
  <si>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</si>
  <si>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</si>
  <si>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</si>
  <si>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</si>
  <si>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</si>
  <si>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</si>
  <si>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</si>
  <si>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</si>
  <si>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</si>
  <si>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</si>
  <si>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</si>
  <si>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</si>
  <si>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</si>
  <si>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</si>
  <si>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</si>
  <si>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</si>
  <si>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</si>
  <si>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</si>
  <si>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</si>
  <si>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</si>
  <si>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</si>
  <si>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</si>
  <si>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</si>
  <si>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</si>
  <si>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</si>
  <si>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</si>
  <si>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</si>
  <si>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</si>
  <si>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</si>
  <si>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</si>
  <si>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</si>
  <si>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</si>
  <si>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</si>
  <si>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</si>
  <si>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</si>
  <si>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</si>
  <si>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</si>
  <si>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</si>
  <si>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</si>
  <si>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</si>
  <si>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</si>
  <si>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</si>
  <si>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</si>
  <si>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</si>
  <si>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</si>
  <si>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</si>
  <si>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</si>
  <si>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</si>
  <si>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</si>
  <si>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</si>
  <si>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</si>
  <si>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</si>
  <si>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</si>
  <si>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</si>
  <si>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</si>
  <si>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</si>
  <si>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</si>
  <si>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</si>
  <si>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</si>
  <si>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</si>
  <si>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</si>
  <si>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</si>
  <si>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</si>
  <si>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</si>
  <si>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</si>
  <si>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</si>
  <si>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</si>
  <si>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</si>
  <si>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</si>
  <si>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</si>
  <si>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</si>
  <si>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</si>
  <si>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</si>
  <si>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</si>
  <si>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</si>
  <si>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</si>
  <si>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</si>
  <si>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</si>
  <si>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</si>
  <si>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</si>
  <si>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</si>
  <si>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</si>
  <si>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</si>
  <si>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</si>
  <si>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</si>
  <si>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</si>
  <si>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</si>
  <si>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</si>
  <si>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</si>
  <si>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</si>
  <si>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</si>
  <si>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</si>
  <si>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</si>
  <si>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</si>
  <si>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</si>
  <si>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</si>
  <si>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</si>
  <si>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</si>
  <si>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</si>
  <si>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</si>
  <si>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</si>
  <si>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</si>
  <si>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</si>
  <si>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</si>
  <si>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</si>
  <si>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</si>
  <si>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</si>
  <si>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</si>
  <si>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</si>
  <si>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</si>
  <si>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</si>
  <si>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</si>
  <si>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</si>
  <si>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</si>
  <si>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</si>
  <si>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</si>
  <si>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</si>
  <si>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</si>
  <si>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</si>
  <si>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</si>
  <si>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</si>
  <si>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</si>
  <si>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</si>
  <si>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</si>
  <si>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</si>
  <si>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</si>
  <si>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</si>
  <si>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</si>
  <si>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</si>
  <si>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</si>
  <si>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</si>
  <si>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</si>
  <si>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</si>
  <si>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</si>
  <si>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</si>
  <si>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</si>
  <si>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</si>
  <si>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</si>
  <si>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</si>
  <si>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</si>
  <si>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</si>
  <si>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</si>
  <si>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</si>
  <si>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</si>
  <si>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</si>
  <si>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</si>
  <si>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</si>
  <si>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</si>
  <si>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</si>
  <si>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</si>
  <si>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</si>
  <si>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</si>
  <si>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</si>
  <si>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</si>
  <si>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</si>
  <si>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</si>
  <si>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</si>
  <si>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</si>
  <si>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</si>
  <si>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</si>
  <si>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</si>
  <si>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</si>
  <si>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</si>
  <si>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</si>
  <si>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</si>
  <si>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</si>
  <si>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</si>
  <si>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</si>
  <si>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</si>
  <si>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</si>
  <si>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</si>
  <si>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</si>
  <si>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</si>
  <si>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</si>
  <si>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</si>
  <si>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</si>
  <si>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</si>
  <si>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</si>
  <si>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</si>
  <si>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</si>
  <si>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</si>
  <si>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</si>
  <si>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</si>
  <si>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</si>
  <si>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</si>
  <si>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</si>
  <si>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</si>
  <si>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</si>
  <si>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</si>
  <si>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</si>
  <si>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</si>
  <si>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</si>
  <si>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</si>
  <si>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</si>
  <si>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</si>
  <si>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</si>
  <si>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</si>
  <si>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</si>
  <si>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</si>
  <si>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</si>
  <si>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</si>
  <si>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</si>
  <si>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</si>
  <si>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</si>
  <si>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</si>
  <si>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</si>
  <si>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</si>
  <si>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</si>
  <si>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</si>
  <si>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</si>
  <si>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</si>
  <si>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</si>
  <si>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</si>
  <si>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</si>
  <si>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</si>
  <si>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</si>
  <si>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</si>
  <si>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</si>
  <si>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</si>
  <si>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</si>
  <si>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</si>
  <si>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</si>
  <si>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</si>
  <si>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</si>
  <si>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</si>
  <si>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</si>
  <si>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</si>
  <si>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</si>
  <si>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</si>
  <si>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</si>
  <si>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</si>
  <si>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</si>
  <si>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</si>
  <si>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</si>
  <si>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</si>
  <si>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</si>
  <si>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</si>
  <si>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</si>
  <si>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</si>
  <si>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</si>
  <si>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</si>
  <si>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</si>
  <si>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</si>
  <si>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</si>
  <si>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</si>
  <si>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</si>
  <si>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</si>
  <si>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</si>
  <si>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</si>
  <si>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</si>
  <si>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</si>
  <si>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</si>
  <si>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</si>
  <si>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</si>
  <si>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</si>
  <si>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</si>
  <si>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</si>
  <si>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</si>
  <si>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</si>
  <si>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</si>
  <si>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</si>
  <si>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</si>
  <si>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</si>
  <si>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</si>
  <si>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</si>
  <si>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</si>
  <si>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</si>
  <si>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</si>
  <si>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</si>
  <si>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</si>
  <si>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</si>
  <si>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</si>
  <si>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</si>
  <si>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</si>
  <si>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</si>
  <si>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</si>
  <si>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</si>
  <si>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</si>
  <si>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</si>
  <si>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</si>
  <si>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</si>
  <si>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</si>
  <si>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</si>
  <si>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</si>
  <si>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</si>
  <si>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</si>
  <si>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</si>
  <si>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</si>
  <si>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</si>
  <si>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</si>
  <si>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</si>
  <si>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</si>
  <si>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</si>
  <si>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</si>
  <si>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</si>
  <si>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</si>
  <si>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</si>
  <si>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</si>
  <si>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</si>
  <si>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</si>
  <si>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</si>
  <si>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</si>
  <si>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</si>
  <si>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</si>
  <si>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</si>
  <si>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</si>
  <si>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</si>
  <si>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</si>
  <si>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</si>
  <si>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</si>
  <si>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</si>
  <si>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</si>
  <si>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</si>
  <si>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</si>
  <si>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</si>
  <si>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</si>
  <si>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</si>
  <si>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</si>
  <si>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</si>
  <si>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</si>
  <si>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</si>
  <si>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</si>
  <si>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</si>
  <si>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</si>
  <si>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</si>
  <si>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</si>
  <si>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</si>
  <si>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</si>
  <si>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</si>
  <si>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</si>
  <si>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</si>
  <si>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</si>
  <si>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</si>
  <si>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</si>
  <si>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</si>
  <si>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</si>
  <si>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</si>
  <si>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</si>
  <si>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</si>
  <si>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</si>
  <si>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</si>
  <si>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</si>
  <si>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</si>
  <si>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</si>
  <si>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</si>
  <si>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</si>
  <si>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</si>
  <si>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</si>
  <si>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</si>
  <si>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</si>
  <si>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</si>
  <si>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</si>
  <si>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</si>
  <si>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</si>
  <si>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</si>
  <si>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</si>
  <si>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</si>
  <si>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</si>
  <si>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</si>
  <si>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</si>
  <si>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</si>
  <si>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</si>
  <si>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</si>
  <si>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</si>
  <si>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</si>
  <si>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</si>
  <si>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</si>
  <si>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</si>
  <si>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</si>
  <si>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</si>
  <si>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</si>
  <si>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</si>
  <si>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</si>
  <si>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</si>
  <si>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</si>
  <si>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</si>
  <si>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</si>
  <si>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</si>
  <si>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</si>
  <si>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</si>
  <si>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</si>
  <si>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</si>
  <si>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</si>
  <si>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</si>
  <si>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</si>
  <si>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</si>
  <si>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</si>
  <si>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</si>
  <si>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</si>
  <si>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</si>
  <si>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</si>
  <si>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</si>
  <si>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</si>
  <si>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</si>
  <si>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</si>
  <si>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</si>
  <si>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</si>
  <si>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</si>
  <si>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</si>
  <si>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</si>
  <si>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</si>
  <si>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</si>
  <si>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</si>
  <si>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</si>
  <si>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</si>
  <si>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</si>
  <si>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</si>
  <si>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</si>
  <si>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</si>
  <si>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</si>
  <si>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</si>
  <si>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</si>
  <si>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</si>
  <si>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</si>
  <si>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</si>
  <si>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</si>
  <si>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</si>
  <si>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</si>
  <si>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</si>
  <si>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</si>
  <si>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</si>
  <si>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</si>
  <si>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</si>
  <si>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</si>
  <si>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</si>
  <si>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</si>
  <si>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</si>
  <si>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</si>
  <si>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</si>
  <si>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</si>
  <si>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</si>
  <si>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</si>
  <si>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</si>
  <si>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</si>
  <si>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</si>
  <si>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</si>
  <si>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</si>
  <si>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</si>
  <si>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</si>
  <si>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</si>
  <si>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</si>
  <si>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</si>
  <si>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</si>
  <si>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</si>
  <si>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</si>
  <si>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</si>
  <si>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</si>
  <si>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</si>
  <si>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</si>
  <si>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</si>
  <si>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</si>
  <si>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</si>
  <si>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</si>
  <si>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</si>
  <si>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</si>
  <si>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</si>
  <si>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</si>
  <si>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</si>
  <si>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</si>
  <si>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</si>
  <si>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</si>
  <si>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</si>
  <si>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</si>
  <si>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</si>
  <si>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</si>
  <si>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</si>
  <si>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</si>
  <si>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</si>
  <si>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</si>
  <si>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</si>
  <si>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</si>
  <si>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</si>
  <si>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</si>
  <si>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</si>
  <si>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</si>
  <si>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</si>
  <si>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</si>
  <si>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</si>
  <si>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</si>
  <si>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</si>
  <si>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</si>
  <si>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</si>
  <si>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</si>
  <si>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</si>
  <si>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</si>
  <si>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</si>
  <si>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</si>
  <si>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</si>
  <si>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</si>
  <si>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</si>
  <si>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</si>
  <si>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</si>
  <si>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</si>
  <si>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</si>
  <si>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</si>
  <si>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</si>
  <si>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</si>
  <si>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</si>
  <si>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</si>
  <si>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</si>
  <si>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</si>
  <si>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</si>
  <si>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</si>
  <si>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</si>
  <si>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</si>
  <si>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</si>
  <si>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</si>
  <si>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</si>
  <si>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</si>
  <si>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</si>
  <si>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</si>
  <si>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</si>
  <si>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</si>
  <si>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</si>
  <si>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</si>
  <si>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</si>
  <si>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</si>
  <si>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</si>
  <si>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</si>
  <si>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</si>
  <si>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</si>
  <si>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</si>
  <si>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</si>
  <si>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</si>
  <si>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</si>
  <si>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</si>
  <si>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</si>
  <si>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</si>
  <si>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</si>
  <si>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</si>
  <si>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</si>
  <si>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</si>
  <si>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</si>
  <si>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</si>
  <si>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</si>
  <si>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</si>
  <si>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</si>
  <si>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</si>
  <si>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</si>
  <si>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</si>
  <si>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</si>
  <si>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</si>
  <si>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</si>
  <si>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</si>
  <si>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</si>
  <si>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</si>
  <si>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</si>
  <si>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</si>
  <si>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</si>
  <si>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</si>
  <si>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</si>
  <si>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</si>
  <si>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</si>
  <si>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</si>
  <si>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</si>
  <si>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</si>
  <si>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</si>
  <si>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</si>
  <si>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</si>
  <si>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</si>
  <si>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</si>
  <si>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</si>
  <si>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</si>
  <si>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</si>
  <si>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</si>
  <si>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</si>
  <si>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</si>
  <si>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</si>
  <si>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</si>
  <si>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</si>
  <si>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</si>
  <si>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</si>
  <si>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</si>
  <si>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</si>
  <si>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</si>
  <si>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</si>
  <si>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</si>
  <si>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</si>
  <si>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</si>
  <si>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</si>
  <si>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</si>
  <si>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</si>
  <si>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</si>
  <si>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</si>
  <si>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</si>
  <si>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</si>
  <si>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</si>
  <si>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</si>
  <si>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</si>
  <si>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</si>
  <si>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</si>
  <si>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</si>
  <si>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</si>
  <si>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</si>
  <si>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</si>
  <si>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</si>
  <si>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</si>
  <si>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</si>
  <si>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</si>
  <si>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</si>
  <si>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</si>
  <si>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</si>
  <si>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</si>
  <si>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</si>
  <si>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</si>
  <si>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</si>
  <si>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</si>
  <si>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</si>
  <si>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</si>
  <si>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</si>
  <si>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</si>
  <si>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</si>
  <si>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</si>
  <si>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</si>
  <si>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</si>
  <si>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</si>
  <si>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</si>
  <si>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</si>
  <si>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</si>
  <si>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</si>
  <si>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</si>
  <si>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</si>
  <si>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</si>
  <si>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</si>
  <si>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</si>
  <si>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</si>
  <si>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</si>
  <si>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</si>
  <si>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</si>
  <si>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</si>
  <si>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</si>
  <si>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</si>
  <si>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</si>
  <si>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</si>
  <si>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</si>
  <si>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</si>
  <si>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</si>
  <si>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</si>
  <si>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</si>
  <si>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</si>
  <si>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</si>
  <si>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</si>
  <si>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</si>
  <si>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</si>
  <si>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</si>
  <si>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</si>
  <si>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</si>
  <si>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</si>
  <si>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</si>
  <si>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</si>
  <si>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</si>
  <si>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</si>
  <si>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</si>
  <si>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</si>
  <si>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</si>
  <si>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</si>
  <si>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</si>
  <si>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</si>
  <si>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</si>
  <si>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</si>
  <si>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</si>
  <si>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</si>
  <si>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</si>
  <si>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</si>
  <si>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</si>
  <si>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</si>
  <si>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</si>
  <si>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</si>
  <si>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</si>
  <si>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</si>
  <si>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</si>
  <si>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</si>
  <si>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</si>
  <si>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</si>
  <si>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</si>
  <si>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</si>
  <si>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</si>
  <si>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</si>
  <si>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</si>
  <si>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</si>
  <si>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</si>
  <si>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</si>
  <si>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</si>
  <si>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</si>
  <si>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</si>
  <si>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</si>
  <si>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</si>
  <si>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</si>
  <si>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</si>
  <si>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</si>
  <si>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</si>
  <si>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</si>
  <si>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</si>
  <si>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</si>
  <si>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</si>
  <si>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</si>
  <si>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</si>
  <si>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</si>
  <si>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</si>
  <si>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</si>
  <si>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</si>
  <si>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</si>
  <si>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</si>
  <si>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</si>
  <si>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</si>
  <si>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</si>
  <si>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</si>
  <si>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</si>
  <si>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</si>
  <si>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</si>
  <si>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</si>
  <si>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</si>
  <si>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</si>
  <si>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</si>
  <si>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</si>
  <si>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</si>
  <si>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</si>
  <si>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</si>
  <si>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</si>
  <si>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</si>
  <si>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</si>
  <si>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</si>
  <si>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</si>
  <si>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</si>
  <si>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</si>
  <si>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</si>
  <si>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</si>
  <si>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</si>
  <si>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</si>
  <si>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</si>
  <si>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</si>
  <si>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</si>
  <si>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</si>
  <si>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</si>
  <si>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</si>
  <si>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</si>
  <si>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</si>
  <si>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</si>
  <si>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</si>
  <si>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</si>
  <si>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</si>
  <si>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</si>
  <si>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</si>
  <si>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</si>
  <si>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</si>
  <si>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</si>
  <si>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</si>
  <si>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</si>
  <si>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</si>
  <si>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</si>
  <si>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</si>
  <si>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</si>
  <si>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</si>
  <si>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</si>
  <si>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</si>
  <si>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</si>
  <si>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</si>
  <si>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</si>
  <si>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</si>
  <si>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</si>
  <si>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</si>
  <si>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</si>
  <si>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</si>
  <si>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</si>
  <si>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</si>
  <si>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</si>
  <si>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</si>
  <si>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</si>
  <si>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</si>
  <si>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</si>
  <si>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</si>
  <si>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</si>
  <si>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</si>
  <si>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</si>
  <si>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</si>
  <si>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</si>
  <si>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</si>
  <si>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</si>
  <si>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</si>
  <si>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</si>
  <si>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</si>
  <si>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</si>
  <si>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</si>
  <si>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</si>
  <si>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</si>
  <si>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</si>
  <si>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</si>
  <si>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</si>
  <si>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</si>
  <si>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</si>
  <si>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</si>
  <si>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</si>
  <si>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</si>
  <si>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</si>
  <si>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</si>
  <si>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</si>
  <si>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</si>
  <si>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</si>
  <si>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</si>
  <si>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</si>
  <si>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</si>
  <si>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</si>
  <si>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</si>
  <si>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</si>
  <si>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</si>
  <si>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</si>
  <si>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</si>
  <si>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</si>
  <si>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</si>
  <si>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</si>
  <si>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</si>
  <si>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</si>
  <si>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</si>
  <si>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</si>
  <si>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</si>
  <si>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</si>
  <si>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</si>
  <si>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</si>
  <si>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</si>
  <si>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</si>
  <si>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</si>
  <si>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</si>
  <si>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</si>
  <si>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</si>
  <si>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</si>
  <si>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</si>
  <si>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</si>
  <si>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</si>
  <si>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</si>
  <si>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</si>
  <si>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</si>
  <si>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</si>
  <si>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</si>
  <si>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</si>
  <si>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</si>
  <si>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</si>
  <si>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</si>
  <si>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</si>
  <si>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</si>
  <si>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</si>
  <si>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</si>
  <si>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</si>
  <si>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</si>
  <si>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</si>
  <si>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</si>
  <si>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</si>
  <si>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</si>
  <si>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</si>
  <si>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</si>
  <si>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</si>
  <si>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</si>
  <si>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</si>
  <si>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</si>
  <si>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</si>
  <si>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</si>
  <si>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</si>
  <si>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</si>
  <si>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</si>
  <si>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</si>
  <si>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</si>
  <si>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</si>
  <si>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</si>
  <si>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</si>
  <si>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</si>
  <si>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</si>
  <si>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</si>
  <si>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</si>
  <si>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</si>
  <si>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</si>
  <si>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</si>
  <si>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</si>
  <si>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</si>
  <si>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</si>
  <si>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</si>
  <si>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</si>
  <si>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</si>
  <si>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</si>
  <si>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</si>
  <si>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</si>
  <si>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</si>
  <si>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</si>
  <si>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</si>
  <si>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</si>
  <si>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</si>
  <si>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</si>
  <si>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</si>
  <si>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</si>
  <si>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</si>
  <si>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</si>
  <si>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</si>
  <si>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</si>
  <si>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</si>
  <si>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</si>
  <si>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</si>
  <si>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</si>
  <si>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</si>
  <si>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</si>
  <si>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</si>
  <si>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</si>
  <si>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</si>
  <si>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</si>
  <si>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</si>
  <si>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</si>
  <si>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</si>
  <si>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</si>
  <si>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</si>
  <si>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</si>
  <si>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</si>
  <si>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</si>
  <si>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</si>
  <si>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</si>
  <si>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</si>
  <si>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</si>
  <si>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</si>
  <si>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</si>
  <si>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</si>
  <si>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</si>
  <si>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</si>
  <si>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</si>
  <si>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</si>
  <si>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</si>
  <si>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</si>
  <si>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</si>
  <si>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</si>
  <si>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</si>
  <si>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</si>
  <si>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</si>
  <si>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</si>
  <si>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</si>
  <si>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</si>
  <si>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</si>
  <si>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</si>
  <si>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</si>
  <si>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</si>
  <si>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</si>
  <si>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</si>
  <si>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</si>
  <si>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</si>
  <si>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</si>
  <si>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</si>
  <si>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</si>
  <si>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</si>
  <si>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</si>
  <si>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</si>
  <si>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</si>
  <si>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</si>
  <si>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</si>
  <si>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</si>
  <si>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</si>
  <si>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</si>
  <si>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</si>
  <si>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</si>
  <si>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</si>
  <si>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</si>
  <si>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</si>
  <si>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</si>
  <si>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</si>
  <si>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</si>
  <si>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</si>
  <si>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</si>
  <si>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</si>
  <si>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</si>
  <si>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</si>
  <si>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</si>
  <si>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</si>
  <si>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</si>
  <si>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</si>
  <si>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</si>
  <si>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</si>
  <si>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</si>
  <si>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</si>
  <si>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</si>
  <si>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</si>
  <si>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</si>
  <si>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</si>
  <si>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</si>
  <si>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</si>
  <si>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</si>
  <si>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</si>
  <si>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</si>
  <si>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</si>
  <si>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</si>
  <si>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</si>
  <si>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</si>
  <si>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</si>
  <si>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</si>
  <si>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</si>
  <si>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</si>
  <si>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</si>
  <si>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</si>
  <si>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</si>
  <si>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</si>
  <si>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</si>
  <si>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</si>
  <si>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</si>
  <si>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</si>
  <si>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</si>
  <si>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</si>
  <si>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</si>
  <si>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</si>
  <si>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</si>
  <si>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</si>
  <si>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</si>
  <si>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</si>
  <si>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</si>
  <si>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</si>
  <si>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</si>
  <si>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</si>
  <si>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</si>
  <si>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</si>
  <si>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</si>
  <si>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</si>
  <si>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</si>
  <si>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</si>
  <si>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</si>
  <si>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</si>
  <si>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</si>
  <si>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</si>
  <si>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</si>
  <si>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</si>
  <si>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</si>
  <si>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</si>
  <si>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</si>
  <si>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</si>
  <si>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</si>
  <si>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</si>
  <si>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</si>
  <si>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</si>
  <si>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</si>
  <si>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</si>
  <si>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</si>
  <si>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</si>
  <si>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</si>
  <si>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</si>
  <si>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</si>
  <si>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</si>
  <si>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</si>
  <si>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</si>
  <si>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</si>
  <si>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</si>
  <si>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</si>
  <si>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</si>
  <si>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</si>
  <si>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</si>
  <si>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</si>
  <si>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</si>
  <si>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</si>
  <si>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</si>
  <si>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</si>
  <si>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</si>
  <si>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</si>
  <si>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</si>
  <si>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</si>
  <si>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</si>
  <si>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</si>
  <si>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</si>
  <si>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</si>
  <si>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</si>
  <si>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</si>
  <si>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</si>
  <si>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</si>
  <si>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</si>
  <si>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</si>
  <si>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</si>
  <si>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</si>
  <si>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</si>
  <si>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</si>
  <si>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</si>
  <si>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</si>
  <si>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</si>
  <si>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</si>
  <si>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</si>
  <si>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</si>
  <si>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</si>
  <si>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</si>
  <si>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</si>
  <si>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</si>
  <si>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</si>
  <si>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</si>
  <si>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</si>
  <si>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</si>
  <si>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</si>
  <si>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</si>
  <si>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</si>
  <si>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</si>
  <si>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</si>
  <si>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</si>
  <si>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</si>
  <si>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</si>
  <si>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</si>
  <si>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</si>
  <si>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</si>
  <si>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</si>
  <si>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</si>
  <si>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</si>
  <si>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</si>
  <si>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</si>
  <si>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</si>
  <si>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</si>
  <si>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</si>
  <si>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</si>
  <si>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</si>
  <si>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</si>
  <si>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</si>
  <si>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</si>
  <si>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</si>
  <si>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</si>
  <si>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</si>
  <si>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</si>
  <si>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</si>
  <si>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</si>
  <si>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</si>
  <si>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</si>
  <si>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</si>
  <si>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</si>
  <si>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</si>
  <si>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</si>
  <si>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</si>
  <si>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</si>
  <si>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</si>
  <si>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</si>
  <si>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</si>
  <si>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</si>
  <si>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</si>
  <si>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</si>
  <si>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</si>
  <si>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</si>
  <si>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</si>
  <si>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</si>
  <si>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</si>
  <si>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</si>
  <si>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</si>
  <si>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</si>
  <si>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</si>
  <si>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</si>
  <si>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</si>
  <si>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</si>
  <si>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</si>
  <si>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</si>
  <si>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</si>
  <si>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</si>
  <si>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</si>
  <si>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</si>
  <si>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</si>
  <si>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</si>
  <si>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</si>
  <si>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</si>
  <si>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</si>
  <si>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</si>
  <si>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</si>
  <si>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</si>
  <si>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</si>
  <si>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</si>
  <si>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</si>
  <si>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</si>
  <si>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</si>
  <si>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</si>
  <si>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</si>
  <si>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</si>
  <si>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</si>
  <si>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</si>
  <si>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</si>
  <si>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</si>
  <si>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</si>
  <si>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</si>
  <si>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</si>
  <si>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</si>
  <si>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</si>
  <si>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</si>
  <si>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</si>
  <si>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</si>
  <si>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</si>
  <si>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</si>
  <si>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</si>
  <si>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</si>
  <si>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</si>
  <si>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</si>
  <si>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</si>
  <si>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</si>
  <si>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</si>
  <si>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</si>
  <si>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</si>
  <si>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</si>
  <si>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</si>
  <si>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</si>
  <si>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</si>
  <si>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</si>
  <si>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</si>
  <si>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</si>
  <si>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</si>
  <si>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</si>
  <si>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</si>
  <si>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</si>
  <si>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</si>
  <si>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</si>
  <si>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</si>
  <si>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</si>
  <si>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</si>
  <si>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</si>
  <si>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</si>
  <si>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</si>
  <si>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</si>
  <si>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</si>
  <si>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</si>
  <si>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</si>
  <si>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</si>
  <si>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</si>
  <si>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</si>
  <si>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</si>
  <si>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</si>
  <si>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</si>
  <si>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</si>
  <si>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</si>
  <si>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</si>
  <si>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</si>
  <si>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</si>
  <si>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</si>
  <si>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</si>
  <si>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</si>
  <si>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</si>
  <si>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</si>
  <si>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</si>
  <si>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</si>
  <si>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</si>
  <si>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</si>
  <si>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</si>
  <si>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</si>
  <si>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</si>
  <si>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</si>
  <si>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</si>
  <si>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</si>
  <si>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</si>
  <si>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</si>
  <si>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</si>
  <si>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</si>
  <si>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</si>
  <si>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</si>
  <si>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</si>
  <si>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</si>
  <si>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</si>
  <si>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</si>
  <si>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</si>
  <si>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</si>
  <si>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</si>
  <si>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</si>
  <si>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</si>
  <si>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</si>
  <si>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</si>
  <si>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</si>
  <si>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</si>
  <si>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</si>
  <si>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</si>
  <si>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</si>
  <si>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</si>
  <si>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</si>
  <si>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</si>
  <si>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</si>
  <si>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</si>
  <si>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</si>
  <si>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</si>
  <si>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</si>
  <si>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</si>
  <si>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</si>
  <si>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</si>
  <si>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</si>
  <si>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</si>
  <si>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</si>
  <si>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</si>
  <si>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</si>
  <si>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</si>
  <si>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</si>
  <si>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</si>
  <si>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</si>
  <si>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</si>
  <si>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</si>
  <si>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</si>
  <si>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</si>
  <si>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</si>
  <si>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</si>
  <si>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</si>
  <si>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</si>
  <si>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</si>
  <si>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</si>
  <si>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</si>
  <si>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</si>
  <si>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</si>
  <si>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</si>
  <si>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</si>
  <si>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</si>
  <si>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</si>
  <si>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</si>
  <si>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</si>
  <si>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</si>
  <si>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</si>
  <si>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</si>
  <si>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</si>
  <si>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</si>
  <si>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</si>
  <si>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</si>
  <si>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</si>
  <si>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</si>
  <si>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</si>
  <si>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</si>
  <si>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</si>
  <si>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</si>
  <si>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</si>
  <si>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</si>
  <si>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</si>
  <si>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</si>
  <si>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</si>
  <si>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</si>
  <si>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</si>
  <si>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</si>
  <si>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</si>
  <si>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</si>
  <si>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</si>
  <si>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</si>
  <si>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</si>
  <si>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</si>
  <si>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</si>
  <si>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</si>
  <si>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</si>
  <si>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</si>
  <si>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</si>
  <si>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</si>
  <si>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</si>
  <si>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</si>
  <si>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</si>
  <si>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</si>
  <si>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</si>
  <si>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</si>
  <si>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</si>
  <si>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</si>
  <si>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</si>
  <si>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</si>
  <si>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</si>
  <si>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</si>
  <si>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</si>
  <si>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</si>
  <si>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</si>
  <si>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</si>
  <si>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</si>
  <si>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</si>
  <si>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</si>
  <si>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</si>
  <si>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</si>
  <si>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</si>
  <si>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</si>
  <si>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</si>
  <si>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</si>
  <si>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</si>
  <si>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</si>
  <si>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</si>
  <si>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</si>
  <si>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</si>
  <si>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</si>
  <si>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</si>
  <si>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</si>
  <si>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</si>
  <si>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</si>
  <si>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</si>
  <si>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</si>
  <si>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</si>
  <si>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</si>
  <si>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</si>
  <si>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</si>
  <si>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</si>
  <si>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</si>
  <si>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</si>
  <si>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</si>
  <si>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</si>
  <si>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</si>
  <si>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</si>
  <si>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</si>
  <si>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</si>
  <si>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</si>
  <si>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</si>
  <si>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</si>
  <si>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</si>
  <si>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</si>
  <si>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</si>
  <si>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</si>
  <si>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</si>
  <si>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</si>
  <si>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</si>
  <si>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</si>
  <si>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</si>
  <si>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</si>
  <si>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</si>
  <si>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</si>
  <si>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</si>
  <si>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</si>
  <si>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</si>
  <si>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</si>
  <si>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</si>
  <si>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</si>
  <si>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</si>
  <si>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</si>
  <si>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</si>
  <si>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</si>
  <si>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</si>
  <si>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</si>
  <si>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</si>
  <si>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</si>
  <si>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</si>
  <si>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</si>
  <si>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</si>
  <si>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</si>
  <si>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</si>
  <si>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</si>
  <si>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</si>
  <si>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</si>
  <si>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</si>
  <si>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</si>
  <si>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</si>
  <si>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</si>
  <si>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</si>
  <si>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</si>
  <si>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</si>
  <si>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</si>
  <si>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</si>
  <si>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</si>
  <si>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</si>
  <si>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</si>
  <si>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</si>
  <si>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</si>
  <si>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</si>
  <si>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</si>
  <si>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</si>
  <si>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</si>
  <si>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</si>
  <si>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</si>
  <si>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</si>
  <si>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</si>
  <si>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</si>
  <si>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</si>
  <si>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</si>
  <si>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</si>
  <si>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</si>
  <si>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</si>
  <si>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</si>
  <si>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</si>
  <si>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</si>
  <si>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</si>
  <si>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</si>
  <si>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</si>
  <si>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</si>
  <si>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</si>
  <si>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</si>
  <si>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</si>
  <si>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</si>
  <si>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</si>
  <si>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</si>
  <si>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</si>
  <si>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</si>
  <si>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</si>
  <si>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</si>
  <si>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</si>
  <si>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</si>
  <si>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</si>
  <si>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</si>
  <si>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</si>
  <si>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</si>
  <si>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</si>
  <si>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</si>
  <si>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</si>
  <si>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</si>
  <si>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</si>
  <si>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</si>
  <si>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</si>
  <si>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</si>
  <si>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</si>
  <si>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</si>
  <si>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</si>
  <si>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</si>
  <si>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</si>
  <si>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</si>
  <si>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</si>
  <si>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</si>
  <si>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</si>
  <si>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</si>
  <si>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</si>
  <si>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</si>
  <si>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</si>
  <si>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</si>
  <si>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</si>
  <si>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</si>
  <si>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</si>
  <si>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</si>
  <si>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</si>
  <si>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</si>
  <si>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</si>
  <si>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</si>
  <si>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</si>
  <si>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</si>
  <si>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</si>
  <si>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</si>
  <si>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</si>
  <si>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</si>
  <si>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</si>
  <si>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</si>
  <si>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</si>
  <si>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</si>
  <si>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</si>
  <si>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</si>
  <si>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</si>
  <si>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</si>
  <si>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</si>
  <si>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</si>
  <si>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</si>
  <si>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</si>
  <si>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</si>
  <si>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</si>
  <si>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</si>
  <si>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</si>
  <si>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</si>
  <si>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</si>
  <si>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</si>
  <si>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</si>
  <si>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</si>
  <si>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</si>
  <si>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</si>
  <si>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</si>
  <si>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</si>
  <si>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</si>
  <si>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</si>
  <si>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</si>
  <si>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</si>
  <si>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</si>
  <si>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</si>
  <si>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</si>
  <si>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</si>
  <si>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</si>
  <si>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</si>
  <si>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</si>
  <si>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</si>
  <si>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</si>
  <si>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</si>
  <si>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</si>
  <si>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</si>
  <si>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</si>
  <si>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</si>
  <si>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</si>
  <si>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</si>
  <si>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</si>
  <si>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</si>
  <si>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</si>
  <si>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</si>
  <si>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</si>
  <si>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</si>
  <si>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</si>
  <si>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</si>
  <si>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</si>
  <si>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</si>
  <si>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</si>
  <si>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</si>
  <si>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</si>
  <si>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</si>
  <si>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</si>
  <si>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</si>
  <si>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</si>
  <si>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</si>
  <si>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</si>
  <si>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</si>
  <si>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</si>
  <si>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</si>
  <si>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</si>
  <si>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</si>
  <si>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</si>
  <si>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</si>
  <si>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</si>
  <si>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</si>
  <si>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</si>
  <si>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</si>
  <si>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</si>
  <si>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</si>
  <si>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</si>
  <si>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</si>
  <si>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</si>
  <si>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</si>
  <si>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</si>
  <si>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</si>
  <si>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</si>
  <si>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</si>
  <si>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</si>
  <si>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</si>
  <si>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</si>
  <si>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</si>
  <si>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</si>
  <si>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</si>
  <si>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</si>
  <si>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</si>
  <si>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</si>
  <si>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</si>
  <si>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</si>
  <si>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</si>
  <si>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</si>
  <si>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</si>
  <si>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</si>
  <si>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</si>
  <si>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</si>
  <si>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</si>
  <si>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</si>
  <si>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</si>
  <si>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</si>
  <si>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</si>
  <si>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</si>
  <si>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</si>
  <si>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</si>
  <si>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</si>
  <si>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</si>
  <si>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</si>
  <si>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</si>
  <si>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</si>
  <si>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</si>
  <si>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</si>
  <si>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</si>
  <si>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</si>
  <si>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</si>
  <si>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</si>
  <si>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</si>
  <si>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</si>
  <si>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</si>
  <si>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</si>
  <si>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</si>
  <si>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</si>
  <si>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</si>
  <si>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</si>
  <si>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</si>
  <si>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</si>
  <si>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</si>
  <si>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</si>
  <si>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</si>
  <si>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</si>
  <si>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</si>
  <si>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</si>
  <si>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</si>
  <si>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</si>
  <si>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</si>
  <si>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</si>
  <si>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</si>
  <si>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</si>
  <si>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</si>
  <si>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</si>
  <si>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</si>
  <si>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</si>
  <si>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</si>
  <si>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</si>
  <si>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</si>
  <si>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</si>
  <si>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</si>
  <si>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</si>
  <si>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</si>
  <si>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</si>
  <si>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</si>
  <si>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</si>
  <si>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</si>
  <si>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</si>
  <si>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</si>
  <si>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</si>
  <si>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</si>
  <si>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</si>
  <si>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</si>
  <si>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</si>
  <si>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</si>
  <si>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</si>
  <si>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</si>
  <si>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</si>
  <si>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</si>
  <si>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</si>
  <si>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</si>
  <si>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</si>
  <si>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</si>
  <si>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</si>
  <si>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</si>
  <si>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</si>
  <si>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</si>
  <si>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</si>
  <si>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</si>
  <si>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</si>
  <si>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</si>
  <si>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</si>
  <si>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</si>
  <si>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</si>
  <si>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</si>
  <si>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</si>
  <si>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</si>
  <si>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</si>
  <si>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</si>
  <si>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</si>
  <si>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</si>
  <si>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</si>
  <si>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</si>
  <si>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</si>
  <si>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</si>
  <si>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</si>
  <si>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</si>
  <si>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</si>
  <si>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</si>
  <si>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</si>
  <si>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</si>
  <si>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</si>
  <si>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</si>
  <si>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</si>
  <si>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</si>
  <si>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</si>
  <si>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</si>
  <si>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</si>
  <si>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</si>
  <si>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</si>
  <si>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</si>
  <si>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</si>
  <si>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</si>
  <si>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</si>
  <si>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</si>
  <si>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</si>
  <si>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</si>
  <si>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</si>
  <si>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</si>
  <si>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</si>
  <si>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</si>
  <si>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</si>
  <si>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</si>
  <si>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</si>
  <si>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</si>
  <si>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</si>
  <si>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</si>
  <si>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</si>
  <si>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</si>
  <si>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</si>
  <si>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</si>
  <si>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</si>
  <si>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</si>
  <si>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</si>
  <si>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</si>
  <si>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</si>
  <si>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</si>
  <si>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</si>
  <si>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</si>
  <si>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</si>
  <si>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</si>
  <si>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</si>
  <si>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</si>
  <si>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</si>
  <si>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</si>
  <si>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</si>
  <si>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</si>
  <si>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</si>
  <si>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</si>
  <si>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</si>
  <si>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</si>
  <si>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</si>
  <si>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</si>
  <si>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</si>
  <si>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</si>
  <si>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</si>
  <si>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</si>
  <si>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</si>
  <si>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</si>
  <si>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</si>
  <si>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</si>
  <si>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</si>
  <si>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</si>
  <si>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</si>
  <si>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</si>
  <si>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</si>
  <si>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</si>
  <si>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</si>
  <si>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</si>
  <si>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</si>
  <si>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</si>
  <si>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</si>
  <si>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</si>
  <si>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</si>
  <si>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</si>
  <si>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</si>
  <si>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</si>
  <si>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</si>
  <si>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</si>
  <si>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</si>
  <si>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</si>
  <si>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</si>
  <si>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</si>
  <si>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</si>
  <si>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</si>
  <si>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</si>
  <si>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</si>
  <si>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</si>
  <si>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</si>
  <si>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</si>
  <si>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</si>
  <si>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</si>
  <si>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</si>
  <si>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</si>
  <si>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</si>
  <si>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</si>
  <si>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</si>
  <si>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</si>
  <si>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</si>
  <si>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</si>
  <si>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</si>
  <si>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</si>
  <si>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</si>
  <si>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</si>
  <si>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</si>
  <si>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</si>
  <si>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</si>
  <si>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</si>
  <si>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</si>
  <si>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</si>
  <si>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</si>
  <si>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</si>
  <si>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</si>
  <si>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</si>
  <si>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</si>
  <si>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</si>
  <si>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</si>
  <si>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</si>
  <si>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</si>
  <si>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</si>
  <si>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</si>
  <si>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</si>
  <si>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</si>
  <si>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</si>
  <si>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</si>
  <si>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</si>
  <si>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</si>
  <si>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</si>
  <si>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</si>
  <si>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</si>
  <si>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</si>
  <si>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</si>
  <si>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</si>
  <si>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</si>
  <si>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</si>
  <si>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</si>
  <si>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</si>
  <si>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</si>
  <si>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</si>
  <si>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</si>
  <si>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</si>
  <si>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</si>
  <si>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</si>
  <si>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</si>
  <si>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</si>
  <si>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</si>
  <si>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</si>
  <si>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</si>
  <si>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</si>
  <si>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</si>
  <si>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</si>
  <si>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</si>
  <si>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</si>
  <si>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</si>
  <si>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</si>
  <si>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</si>
  <si>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</si>
  <si>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</si>
  <si>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</si>
  <si>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</si>
  <si>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</si>
  <si>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</si>
  <si>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</si>
  <si>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</si>
  <si>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</si>
  <si>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</si>
  <si>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</si>
  <si>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</si>
  <si>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</si>
  <si>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</si>
  <si>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</si>
  <si>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</si>
  <si>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</si>
  <si>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</si>
  <si>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</si>
  <si>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</si>
  <si>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</si>
  <si>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</si>
  <si>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</si>
  <si>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</si>
  <si>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</si>
  <si>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</si>
  <si>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</si>
  <si>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</si>
  <si>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</si>
  <si>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</si>
  <si>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</si>
  <si>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</si>
  <si>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</si>
  <si>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</si>
  <si>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</si>
  <si>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</si>
  <si>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</si>
  <si>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</si>
  <si>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</si>
  <si>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</si>
  <si>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</si>
  <si>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</si>
  <si>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</si>
  <si>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</si>
  <si>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</si>
  <si>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</si>
  <si>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</si>
  <si>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</si>
  <si>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</si>
  <si>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</si>
  <si>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</si>
  <si>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</si>
  <si>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</si>
  <si>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</si>
  <si>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</si>
  <si>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</si>
  <si>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</si>
  <si>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</si>
  <si>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</si>
  <si>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</si>
  <si>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</si>
  <si>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</si>
  <si>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</si>
  <si>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</si>
  <si>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</si>
  <si>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</si>
  <si>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</si>
  <si>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</si>
  <si>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</si>
  <si>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</si>
  <si>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</si>
  <si>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</si>
  <si>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</si>
  <si>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</si>
  <si>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</si>
  <si>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</si>
  <si>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</si>
  <si>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</si>
  <si>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</si>
  <si>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</si>
  <si>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</si>
  <si>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</si>
  <si>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</si>
  <si>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</si>
  <si>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</si>
  <si>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</si>
  <si>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</si>
  <si>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</si>
  <si>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</si>
  <si>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</si>
  <si>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</si>
  <si>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</si>
  <si>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</si>
  <si>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</si>
  <si>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</si>
  <si>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</si>
  <si>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</si>
  <si>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</si>
  <si>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</si>
  <si>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</si>
  <si>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</si>
  <si>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</si>
  <si>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</si>
  <si>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</si>
  <si>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</si>
  <si>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</si>
  <si>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</si>
  <si>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</si>
  <si>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</si>
  <si>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</si>
  <si>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</si>
  <si>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</si>
  <si>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</si>
  <si>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</si>
  <si>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</si>
  <si>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</si>
  <si>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</si>
  <si>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</si>
  <si>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</si>
  <si>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</si>
  <si>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</si>
  <si>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</si>
  <si>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</si>
  <si>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</si>
  <si>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</si>
  <si>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</si>
  <si>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</si>
  <si>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</si>
  <si>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</si>
  <si>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</si>
  <si>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</si>
  <si>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</si>
  <si>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</si>
  <si>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</si>
  <si>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</si>
  <si>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</si>
  <si>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</si>
  <si>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</si>
  <si>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</si>
  <si>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</si>
  <si>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</si>
  <si>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</si>
  <si>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</si>
  <si>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</si>
  <si>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</si>
  <si>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</si>
  <si>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</si>
  <si>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</si>
  <si>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</si>
  <si>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</si>
  <si>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</si>
  <si>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</si>
  <si>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</si>
  <si>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</si>
  <si>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</si>
  <si>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</si>
  <si>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</si>
  <si>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</si>
  <si>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</si>
  <si>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</si>
  <si>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</si>
  <si>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</si>
  <si>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</si>
  <si>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</si>
  <si>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</si>
  <si>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</si>
  <si>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</si>
  <si>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</si>
  <si>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</si>
  <si>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</si>
  <si>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</si>
  <si>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</si>
  <si>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</si>
  <si>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</si>
  <si>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</si>
  <si>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</si>
  <si>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</si>
  <si>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</si>
  <si>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</si>
  <si>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</si>
  <si>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</si>
  <si>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</si>
  <si>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</si>
  <si>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</si>
  <si>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</si>
  <si>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</si>
  <si>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</si>
  <si>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</si>
  <si>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</si>
  <si>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</si>
  <si>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</si>
  <si>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</si>
  <si>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</si>
  <si>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</si>
  <si>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</si>
  <si>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</si>
  <si>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</si>
  <si>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</si>
  <si>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</si>
  <si>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</si>
  <si>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</si>
  <si>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</si>
  <si>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</si>
  <si>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</si>
  <si>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</si>
  <si>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</si>
  <si>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</si>
  <si>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</si>
  <si>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</si>
  <si>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</si>
  <si>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</si>
  <si>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</si>
  <si>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</si>
  <si>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</si>
  <si>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</si>
  <si>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</si>
  <si>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</si>
  <si>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</si>
  <si>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</si>
  <si>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</si>
  <si>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</si>
  <si>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</si>
  <si>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</si>
  <si>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</si>
  <si>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</si>
  <si>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</si>
  <si>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</si>
  <si>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</si>
  <si>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</si>
  <si>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</si>
  <si>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</si>
  <si>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</si>
  <si>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</si>
  <si>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</si>
  <si>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</si>
  <si>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</si>
  <si>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</si>
  <si>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</si>
  <si>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</si>
  <si>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</si>
  <si>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</si>
  <si>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</si>
  <si>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</si>
  <si>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</si>
  <si>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</si>
  <si>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</si>
  <si>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</si>
  <si>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</si>
  <si>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</si>
  <si>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</si>
  <si>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</si>
  <si>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</si>
  <si>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</si>
  <si>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</si>
  <si>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</si>
  <si>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</si>
  <si>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</si>
  <si>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</si>
  <si>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</si>
  <si>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</si>
  <si>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</si>
  <si>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</si>
  <si>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</si>
  <si>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</si>
  <si>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</si>
  <si>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</si>
  <si>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</si>
  <si>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</si>
  <si>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</si>
  <si>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</si>
  <si>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</si>
  <si>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</si>
  <si>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</si>
  <si>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</si>
  <si>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</si>
  <si>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</si>
  <si>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</si>
  <si>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</si>
  <si>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</si>
  <si>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</si>
  <si>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</si>
  <si>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</si>
  <si>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</si>
  <si>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</si>
  <si>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</si>
  <si>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</si>
  <si>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</si>
  <si>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</si>
  <si>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</si>
  <si>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</si>
  <si>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</si>
  <si>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</si>
  <si>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</si>
  <si>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</si>
  <si>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</si>
  <si>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</si>
  <si>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</si>
  <si>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</si>
  <si>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</si>
  <si>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</si>
  <si>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</si>
  <si>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</si>
  <si>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</si>
  <si>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</si>
  <si>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</si>
  <si>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</si>
  <si>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</si>
  <si>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</si>
  <si>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</si>
  <si>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</si>
  <si>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</si>
  <si>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</si>
  <si>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</si>
  <si>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</si>
  <si>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</si>
  <si>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</si>
  <si>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</si>
  <si>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</si>
  <si>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</si>
  <si>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</si>
  <si>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</si>
  <si>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</si>
  <si>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</si>
  <si>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</si>
  <si>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</si>
  <si>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</si>
  <si>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</si>
  <si>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</si>
  <si>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</si>
  <si>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</si>
  <si>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</si>
  <si>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</si>
  <si>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</si>
  <si>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</si>
  <si>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</si>
  <si>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</si>
  <si>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</si>
  <si>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</si>
  <si>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</si>
  <si>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</si>
  <si>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</si>
  <si>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</si>
  <si>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</si>
  <si>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</si>
  <si>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</si>
  <si>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</si>
  <si>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</si>
  <si>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</si>
  <si>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</si>
  <si>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</si>
  <si>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</si>
  <si>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</si>
  <si>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</si>
  <si>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</si>
  <si>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</si>
  <si>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</si>
  <si>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</si>
  <si>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</si>
  <si>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</si>
  <si>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</si>
  <si>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</si>
  <si>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</si>
  <si>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</si>
  <si>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</si>
  <si>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</si>
  <si>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</si>
  <si>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</si>
  <si>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</si>
  <si>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</si>
  <si>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</si>
  <si>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</si>
  <si>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</si>
  <si>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</si>
  <si>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</si>
  <si>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</si>
  <si>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</si>
  <si>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</si>
  <si>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</si>
  <si>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</si>
  <si>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</si>
  <si>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</si>
  <si>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</si>
  <si>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</si>
  <si>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</si>
  <si>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</si>
  <si>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</si>
  <si>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</si>
  <si>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</si>
  <si>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</si>
  <si>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</si>
  <si>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</si>
  <si>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</si>
  <si>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</si>
  <si>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</si>
  <si>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</si>
  <si>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</si>
  <si>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</si>
  <si>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</si>
  <si>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</si>
  <si>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</si>
  <si>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</si>
  <si>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</si>
  <si>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</si>
  <si>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</si>
  <si>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</si>
  <si>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</si>
  <si>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</si>
  <si>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</si>
  <si>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</si>
  <si>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</si>
  <si>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</si>
  <si>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</si>
  <si>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</si>
  <si>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</si>
  <si>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</si>
  <si>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</si>
  <si>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</si>
  <si>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</si>
  <si>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</si>
  <si>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</si>
  <si>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</si>
  <si>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</si>
  <si>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</si>
  <si>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</si>
  <si>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</si>
  <si>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</si>
  <si>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</si>
  <si>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</si>
  <si>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</si>
  <si>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</si>
  <si>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</si>
  <si>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</si>
  <si>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</si>
  <si>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</si>
  <si>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</si>
  <si>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</si>
  <si>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</si>
  <si>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</si>
  <si>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</si>
  <si>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</si>
  <si>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</si>
  <si>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</si>
  <si>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</si>
  <si>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</si>
  <si>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</si>
  <si>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</si>
  <si>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</si>
  <si>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</si>
  <si>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</si>
  <si>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</si>
  <si>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</si>
  <si>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</si>
  <si>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</si>
  <si>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</si>
  <si>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</si>
  <si>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</si>
  <si>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</si>
  <si>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</si>
  <si>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</si>
  <si>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</si>
  <si>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</si>
  <si>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</si>
  <si>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</si>
  <si>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</si>
  <si>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</si>
  <si>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</si>
  <si>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</si>
  <si>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</si>
  <si>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</si>
  <si>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</si>
  <si>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</si>
  <si>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</si>
  <si>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</si>
  <si>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</si>
  <si>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</si>
  <si>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</si>
  <si>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</si>
  <si>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</si>
  <si>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</si>
  <si>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</si>
  <si>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</si>
  <si>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</si>
  <si>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</si>
  <si>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</si>
  <si>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</si>
  <si>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</si>
  <si>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</si>
  <si>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</si>
  <si>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</si>
  <si>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</si>
  <si>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</si>
  <si>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</si>
  <si>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</si>
  <si>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</si>
  <si>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</si>
  <si>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</si>
  <si>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</si>
  <si>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</si>
  <si>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</si>
  <si>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</si>
  <si>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</si>
  <si>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</si>
  <si>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</si>
  <si>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</si>
  <si>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</si>
  <si>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</si>
  <si>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</si>
  <si>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</si>
  <si>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</si>
  <si>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</si>
  <si>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</si>
  <si>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</si>
  <si>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</si>
  <si>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</si>
  <si>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</si>
  <si>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</si>
  <si>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</si>
  <si>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</si>
  <si>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</si>
  <si>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</si>
  <si>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</si>
  <si>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</si>
  <si>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</si>
  <si>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</si>
  <si>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</si>
  <si>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</si>
  <si>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</si>
  <si>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</si>
  <si>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</si>
  <si>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</si>
  <si>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</si>
  <si>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</si>
  <si>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</si>
  <si>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</si>
  <si>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</si>
  <si>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</si>
  <si>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</si>
  <si>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</si>
  <si>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</si>
  <si>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</si>
  <si>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</si>
  <si>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</si>
  <si>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</si>
  <si>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</si>
  <si>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</si>
  <si>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</si>
  <si>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</si>
  <si>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</si>
  <si>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</si>
  <si>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</si>
  <si>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</si>
  <si>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</si>
  <si>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</si>
  <si>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</si>
  <si>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</si>
  <si>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</si>
  <si>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</si>
  <si>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</si>
  <si>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</si>
  <si>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</si>
  <si>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</si>
  <si>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</si>
  <si>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</si>
  <si>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</si>
  <si>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</si>
  <si>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</si>
  <si>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</si>
  <si>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</si>
  <si>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</si>
  <si>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</si>
  <si>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</si>
  <si>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</si>
  <si>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</si>
  <si>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</si>
  <si>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</si>
  <si>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</si>
  <si>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</si>
  <si>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</si>
  <si>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</si>
  <si>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</si>
  <si>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</si>
  <si>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</si>
  <si>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</si>
  <si>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</si>
  <si>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</si>
  <si>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</si>
  <si>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</si>
  <si>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</si>
  <si>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</si>
  <si>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</si>
  <si>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</si>
  <si>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</si>
  <si>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</si>
  <si>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</si>
  <si>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</si>
  <si>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</si>
  <si>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</si>
  <si>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</si>
  <si>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</si>
  <si>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</si>
  <si>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</si>
  <si>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</si>
  <si>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</si>
  <si>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</si>
  <si>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</si>
  <si>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</si>
  <si>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</si>
  <si>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</si>
  <si>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</si>
  <si>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</si>
  <si>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</si>
  <si>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</si>
  <si>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</si>
  <si>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</si>
  <si>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</si>
  <si>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</si>
  <si>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</si>
  <si>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</si>
  <si>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</si>
  <si>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</si>
  <si>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</si>
  <si>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</si>
  <si>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</si>
  <si>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</si>
  <si>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</si>
  <si>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</si>
  <si>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</si>
  <si>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</si>
  <si>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</si>
  <si>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</si>
  <si>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</si>
  <si>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</si>
  <si>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</si>
  <si>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</si>
  <si>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</si>
  <si>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</si>
  <si>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</si>
  <si>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</si>
  <si>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</si>
  <si>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</si>
  <si>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</si>
  <si>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</si>
  <si>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</si>
  <si>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</si>
  <si>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</si>
  <si>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</si>
  <si>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</si>
  <si>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</si>
  <si>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</si>
  <si>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</si>
  <si>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</si>
  <si>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</si>
  <si>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</si>
  <si>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</si>
  <si>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</si>
  <si>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</si>
  <si>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</si>
  <si>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</si>
  <si>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</si>
  <si>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</si>
  <si>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</si>
  <si>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</si>
  <si>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</si>
  <si>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</si>
  <si>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</si>
  <si>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</si>
  <si>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</si>
  <si>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</si>
  <si>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</si>
  <si>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</si>
  <si>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</si>
  <si>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</si>
  <si>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</si>
  <si>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</si>
  <si>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</si>
  <si>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</si>
  <si>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</si>
  <si>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</si>
  <si>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</si>
  <si>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</si>
  <si>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</si>
  <si>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</si>
  <si>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</si>
  <si>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</si>
  <si>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</si>
  <si>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</si>
  <si>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</si>
  <si>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</si>
  <si>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</si>
  <si>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</si>
  <si>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</si>
  <si>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</si>
  <si>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</si>
  <si>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</si>
  <si>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</si>
  <si>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</si>
  <si>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</si>
  <si>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</si>
  <si>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</si>
  <si>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</si>
  <si>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</si>
  <si>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</si>
  <si>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</si>
  <si>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</si>
  <si>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</si>
  <si>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</si>
  <si>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</si>
  <si>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</si>
  <si>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</si>
  <si>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</si>
  <si>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</si>
  <si>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</si>
  <si>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</si>
  <si>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</si>
  <si>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</si>
  <si>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</si>
  <si>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</si>
  <si>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</si>
  <si>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</si>
  <si>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</si>
  <si>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</si>
  <si>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</si>
  <si>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</si>
  <si>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</si>
  <si>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</si>
  <si>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</si>
  <si>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</si>
  <si>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</si>
  <si>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</si>
  <si>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</si>
  <si>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</si>
  <si>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</si>
  <si>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</si>
  <si>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</si>
  <si>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</si>
  <si>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</si>
  <si>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</si>
  <si>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</si>
  <si>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</si>
  <si>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</si>
  <si>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</si>
  <si>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</si>
  <si>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</si>
  <si>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</si>
  <si>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</si>
  <si>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</si>
  <si>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</si>
  <si>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</si>
  <si>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</si>
  <si>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</si>
  <si>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</si>
  <si>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</si>
  <si>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</si>
  <si>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</si>
  <si>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</si>
  <si>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</si>
  <si>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</si>
  <si>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</si>
  <si>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</si>
  <si>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</si>
  <si>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</si>
  <si>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</si>
  <si>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</si>
  <si>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</si>
  <si>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</si>
  <si>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</si>
  <si>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</si>
  <si>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</si>
  <si>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</si>
  <si>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</si>
  <si>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</si>
  <si>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</si>
  <si>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</si>
  <si>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</si>
  <si>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</si>
  <si>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</si>
  <si>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</si>
  <si>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</si>
  <si>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</si>
  <si>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</si>
  <si>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</si>
  <si>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</si>
  <si>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</si>
  <si>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</si>
  <si>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</si>
  <si>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</si>
  <si>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</si>
  <si>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</si>
  <si>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</si>
  <si>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</si>
  <si>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</si>
  <si>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</si>
  <si>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</si>
  <si>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</si>
  <si>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</si>
  <si>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</si>
  <si>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</si>
  <si>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</si>
  <si>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</si>
  <si>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</si>
  <si>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</si>
  <si>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</si>
  <si>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</si>
  <si>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</si>
  <si>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</si>
  <si>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</si>
  <si>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</si>
  <si>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</si>
  <si>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</si>
  <si>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</si>
  <si>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</si>
  <si>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</si>
  <si>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</si>
  <si>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</si>
  <si>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</si>
  <si>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</si>
  <si>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</si>
  <si>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</si>
  <si>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</si>
  <si>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</si>
  <si>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</si>
  <si>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</si>
  <si>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</si>
  <si>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</si>
  <si>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</si>
  <si>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</si>
  <si>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</si>
  <si>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</si>
  <si>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</si>
  <si>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</si>
  <si>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</si>
  <si>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</si>
  <si>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</si>
  <si>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</si>
  <si>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</si>
  <si>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</si>
  <si>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</si>
  <si>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</si>
  <si>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</si>
  <si>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</si>
  <si>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</si>
  <si>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</si>
  <si>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</si>
  <si>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</si>
  <si>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</si>
  <si>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</si>
  <si>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</si>
  <si>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</si>
  <si>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</si>
  <si>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</si>
  <si>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</si>
  <si>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</si>
  <si>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</si>
  <si>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</si>
  <si>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</si>
  <si>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</si>
  <si>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</si>
  <si>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</si>
  <si>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</si>
  <si>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</si>
  <si>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</si>
  <si>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</si>
  <si>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</si>
  <si>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</si>
  <si>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</si>
  <si>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</si>
  <si>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</si>
  <si>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</si>
  <si>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</si>
  <si>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</si>
  <si>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</si>
  <si>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</si>
  <si>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</si>
  <si>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</si>
  <si>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</si>
  <si>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</si>
  <si>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</si>
  <si>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</si>
  <si>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</si>
  <si>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</si>
  <si>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</si>
  <si>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</si>
  <si>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</si>
  <si>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</si>
  <si>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</si>
  <si>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</si>
  <si>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</si>
  <si>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</si>
  <si>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</si>
  <si>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</si>
  <si>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</si>
  <si>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</si>
  <si>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</si>
  <si>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</si>
  <si>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</si>
  <si>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</si>
  <si>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</si>
  <si>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</si>
  <si>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</si>
  <si>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</si>
  <si>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</si>
  <si>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</si>
  <si>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</si>
  <si>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</si>
  <si>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</si>
  <si>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</si>
  <si>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</si>
  <si>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</si>
  <si>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</si>
  <si>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</si>
  <si>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</si>
  <si>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</si>
  <si>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</si>
  <si>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</si>
  <si>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</si>
  <si>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</si>
  <si>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</si>
  <si>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</si>
  <si>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</si>
  <si>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</si>
  <si>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</si>
  <si>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</si>
  <si>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</si>
  <si>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</si>
  <si>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</si>
  <si>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</si>
  <si>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</si>
  <si>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</si>
  <si>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</si>
  <si>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</si>
  <si>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</si>
  <si>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</si>
  <si>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</si>
  <si>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</si>
  <si>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</si>
  <si>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</si>
  <si>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</si>
  <si>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</si>
  <si>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</si>
  <si>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</si>
  <si>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</si>
  <si>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</si>
  <si>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</si>
  <si>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</si>
  <si>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</si>
  <si>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</si>
  <si>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</si>
  <si>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</si>
  <si>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</si>
  <si>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</si>
  <si>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</si>
  <si>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</si>
  <si>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</si>
  <si>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</si>
  <si>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</si>
  <si>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</si>
  <si>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</si>
  <si>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</si>
  <si>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</si>
  <si>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</si>
  <si>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</si>
  <si>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</si>
  <si>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</si>
  <si>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</si>
  <si>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</si>
  <si>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</si>
  <si>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</si>
  <si>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</si>
  <si>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</si>
  <si>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</si>
  <si>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</si>
  <si>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</si>
  <si>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</si>
  <si>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</si>
  <si>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</si>
  <si>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</si>
  <si>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</si>
  <si>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</si>
  <si>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</si>
  <si>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</si>
  <si>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</si>
  <si>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</si>
  <si>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</si>
  <si>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</si>
  <si>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</si>
  <si>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</si>
  <si>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</si>
  <si>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</si>
  <si>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</si>
  <si>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</si>
  <si>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</si>
  <si>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</si>
  <si>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</si>
  <si>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</si>
  <si>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</si>
  <si>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</si>
  <si>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</si>
  <si>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</si>
  <si>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</si>
  <si>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</si>
  <si>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</si>
  <si>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</si>
  <si>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</si>
  <si>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</si>
  <si>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</si>
  <si>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</si>
  <si>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</si>
  <si>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</si>
  <si>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</si>
  <si>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</si>
  <si>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</si>
  <si>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</si>
  <si>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</si>
  <si>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</si>
  <si>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</si>
  <si>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</si>
  <si>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</si>
  <si>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</si>
  <si>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</si>
  <si>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</si>
  <si>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</si>
  <si>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</si>
  <si>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</si>
  <si>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</si>
  <si>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</si>
  <si>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</si>
  <si>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</si>
  <si>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</si>
  <si>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</si>
  <si>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</si>
  <si>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</si>
  <si>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</si>
  <si>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</si>
  <si>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</si>
  <si>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</si>
  <si>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</si>
  <si>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</si>
  <si>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</si>
  <si>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</si>
  <si>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</si>
  <si>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</si>
  <si>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</si>
  <si>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</si>
  <si>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</si>
  <si>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</si>
  <si>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</si>
  <si>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</si>
  <si>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</si>
  <si>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</si>
  <si>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</si>
  <si>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</si>
  <si>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</si>
  <si>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</si>
  <si>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</si>
  <si>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</si>
  <si>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</si>
  <si>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</si>
  <si>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</si>
  <si>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</si>
  <si>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</si>
  <si>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</si>
  <si>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</si>
  <si>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</si>
  <si>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</si>
  <si>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</si>
  <si>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</si>
  <si>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</si>
  <si>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</si>
  <si>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</si>
  <si>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</si>
  <si>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</si>
  <si>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</si>
  <si>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</si>
  <si>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</si>
  <si>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</si>
  <si>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</si>
  <si>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</si>
  <si>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</si>
  <si>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</si>
  <si>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</si>
  <si>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</si>
  <si>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</si>
  <si>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</si>
  <si>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</si>
  <si>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</si>
  <si>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</si>
  <si>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</si>
  <si>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</si>
  <si>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</si>
  <si>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</si>
  <si>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</si>
  <si>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</si>
  <si>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</si>
  <si>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</si>
  <si>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</si>
  <si>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</si>
  <si>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</si>
  <si>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</si>
  <si>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</si>
  <si>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</si>
  <si>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</si>
  <si>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</si>
  <si>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</si>
  <si>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</si>
  <si>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</si>
  <si>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</si>
  <si>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</si>
  <si>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</si>
  <si>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</si>
  <si>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</si>
  <si>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</si>
  <si>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</si>
  <si>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</si>
  <si>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</si>
  <si>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</si>
  <si>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</si>
  <si>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</si>
  <si>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</si>
  <si>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</si>
  <si>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</si>
  <si>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</si>
  <si>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</si>
  <si>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</si>
  <si>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</si>
  <si>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</si>
  <si>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</si>
  <si>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</si>
  <si>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</si>
  <si>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</si>
  <si>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</si>
  <si>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</si>
  <si>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</si>
  <si>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</si>
  <si>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</si>
  <si>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</si>
  <si>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</si>
  <si>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</si>
  <si>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</si>
  <si>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</si>
  <si>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</si>
  <si>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</si>
  <si>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</si>
  <si>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</si>
  <si>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</si>
  <si>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</si>
  <si>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</si>
  <si>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</si>
  <si>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</si>
  <si>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</si>
  <si>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</si>
  <si>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</si>
  <si>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</si>
  <si>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</si>
  <si>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</si>
  <si>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</si>
  <si>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</si>
  <si>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</si>
  <si>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</si>
  <si>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</si>
  <si>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</si>
  <si>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</si>
  <si>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</si>
  <si>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</si>
  <si>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</si>
  <si>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</si>
  <si>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</si>
  <si>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</si>
  <si>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</si>
  <si>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</si>
  <si>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</si>
  <si>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</si>
  <si>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</si>
  <si>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</si>
  <si>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</si>
  <si>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</si>
  <si>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</si>
  <si>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</si>
  <si>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</si>
  <si>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</si>
  <si>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</si>
  <si>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</si>
  <si>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</si>
  <si>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</si>
  <si>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</si>
  <si>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</si>
  <si>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</si>
  <si>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</si>
  <si>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</si>
  <si>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</si>
  <si>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</si>
  <si>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</si>
  <si>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</si>
  <si>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</si>
  <si>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</si>
  <si>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</si>
  <si>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</si>
  <si>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</si>
  <si>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</si>
  <si>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</si>
  <si>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</si>
  <si>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</si>
  <si>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</si>
  <si>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</si>
  <si>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</si>
  <si>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</si>
  <si>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</si>
  <si>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</si>
  <si>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</si>
  <si>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</si>
  <si>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</si>
  <si>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</si>
  <si>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</si>
  <si>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</si>
  <si>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</si>
  <si>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</si>
  <si>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</si>
  <si>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</si>
  <si>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</si>
  <si>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</si>
  <si>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</si>
  <si>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</si>
  <si>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</si>
  <si>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</si>
  <si>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</si>
  <si>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</si>
  <si>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</si>
  <si>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</si>
  <si>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</si>
  <si>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</si>
  <si>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</si>
  <si>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</si>
  <si>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</si>
  <si>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</si>
  <si>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</si>
  <si>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</si>
  <si>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</si>
  <si>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</si>
  <si>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</si>
  <si>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</si>
  <si>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</si>
  <si>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</si>
  <si>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</si>
  <si>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</si>
  <si>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</si>
  <si>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</si>
  <si>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</si>
  <si>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</si>
  <si>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</si>
  <si>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</si>
  <si>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</si>
  <si>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</si>
  <si>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</si>
  <si>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</si>
  <si>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</si>
  <si>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</si>
  <si>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</si>
  <si>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</si>
  <si>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</si>
  <si>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</si>
  <si>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</si>
  <si>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</si>
  <si>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</si>
  <si>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</si>
  <si>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</si>
  <si>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</si>
  <si>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</si>
  <si>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</si>
  <si>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</si>
  <si>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</si>
  <si>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</si>
  <si>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</si>
  <si>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</si>
  <si>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</si>
  <si>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</si>
  <si>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</si>
  <si>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</si>
  <si>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</si>
  <si>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</si>
  <si>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</si>
  <si>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</si>
  <si>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</si>
  <si>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</si>
  <si>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</si>
  <si>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</si>
  <si>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</si>
  <si>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</si>
  <si>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</si>
  <si>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</si>
  <si>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</si>
  <si>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</si>
  <si>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</si>
  <si>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</si>
  <si>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</si>
  <si>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</si>
  <si>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</si>
  <si>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</si>
  <si>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</si>
  <si>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</si>
  <si>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</si>
  <si>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</si>
  <si>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</si>
  <si>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</si>
  <si>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</si>
  <si>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</si>
  <si>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</si>
  <si>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</si>
  <si>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</si>
  <si>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</si>
  <si>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</si>
  <si>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</si>
  <si>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</si>
  <si>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</si>
  <si>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</si>
  <si>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</si>
  <si>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</si>
  <si>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</si>
  <si>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</si>
  <si>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</si>
  <si>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</si>
  <si>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</si>
  <si>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</si>
  <si>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</si>
  <si>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</si>
  <si>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</si>
  <si>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</si>
  <si>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</si>
  <si>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</si>
  <si>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</si>
  <si>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</si>
  <si>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</si>
  <si>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</si>
  <si>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</si>
  <si>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</si>
  <si>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</si>
  <si>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</si>
  <si>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</si>
  <si>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</si>
  <si>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</si>
  <si>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</si>
  <si>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</si>
  <si>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</si>
  <si>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</si>
  <si>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</si>
  <si>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</si>
  <si>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</si>
  <si>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</si>
  <si>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</si>
  <si>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</si>
  <si>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</si>
  <si>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</si>
  <si>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</si>
  <si>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</si>
  <si>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</si>
  <si>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</si>
  <si>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</si>
  <si>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</si>
  <si>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</si>
  <si>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</si>
  <si>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</si>
  <si>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</si>
  <si>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</si>
  <si>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</si>
  <si>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</si>
  <si>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</si>
  <si>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</si>
  <si>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</si>
  <si>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</si>
  <si>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</si>
  <si>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</si>
  <si>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</si>
  <si>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</si>
  <si>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</si>
  <si>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</si>
  <si>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</si>
  <si>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</si>
  <si>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</si>
  <si>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</si>
  <si>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</si>
  <si>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</si>
  <si>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</si>
  <si>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</si>
  <si>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</si>
  <si>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</si>
  <si>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</si>
  <si>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</si>
  <si>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</si>
  <si>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</si>
  <si>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</si>
  <si>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</si>
  <si>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</si>
  <si>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</si>
  <si>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</si>
  <si>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</si>
  <si>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</si>
  <si>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</si>
  <si>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</si>
  <si>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</si>
  <si>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</si>
  <si>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</si>
  <si>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</si>
  <si>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</si>
  <si>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</si>
  <si>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</si>
  <si>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</si>
  <si>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</si>
  <si>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</si>
  <si>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</si>
  <si>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</si>
  <si>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</si>
  <si>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</si>
  <si>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</si>
  <si>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</si>
  <si>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</si>
  <si>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</si>
  <si>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</si>
  <si>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</si>
  <si>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</si>
  <si>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</si>
  <si>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</si>
  <si>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</si>
  <si>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</si>
  <si>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</si>
  <si>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</si>
  <si>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</si>
  <si>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</si>
  <si>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</si>
  <si>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</si>
  <si>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</si>
  <si>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</si>
  <si>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</si>
  <si>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</si>
  <si>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</si>
  <si>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</si>
  <si>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</si>
  <si>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</si>
  <si>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</si>
  <si>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</si>
  <si>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</si>
  <si>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</si>
  <si>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</si>
  <si>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</si>
  <si>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</si>
  <si>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</si>
  <si>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</si>
  <si>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</si>
  <si>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</si>
  <si>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</si>
  <si>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</si>
  <si>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</si>
  <si>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</si>
  <si>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</si>
  <si>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</si>
  <si>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</si>
  <si>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</si>
  <si>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</si>
  <si>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</si>
  <si>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</si>
  <si>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</si>
  <si>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</si>
  <si>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</si>
  <si>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</si>
  <si>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</si>
  <si>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</si>
  <si>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</si>
  <si>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</si>
  <si>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</si>
  <si>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</si>
  <si>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</si>
  <si>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</si>
  <si>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</si>
  <si>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</si>
  <si>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</si>
  <si>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</si>
  <si>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</si>
  <si>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</si>
  <si>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</si>
  <si>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</si>
  <si>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</si>
  <si>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</si>
  <si>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</si>
  <si>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</si>
  <si>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</si>
  <si>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</si>
  <si>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</si>
  <si>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</si>
  <si>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</si>
  <si>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</si>
  <si>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</si>
  <si>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</si>
  <si>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</si>
  <si>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</si>
  <si>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</si>
  <si>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</si>
  <si>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</si>
  <si>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</si>
  <si>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</si>
  <si>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</si>
  <si>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</si>
  <si>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</si>
  <si>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</si>
  <si>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</si>
  <si>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</si>
  <si>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</si>
  <si>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</si>
  <si>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</si>
  <si>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</si>
  <si>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</si>
  <si>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</si>
  <si>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</si>
  <si>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</si>
  <si>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</si>
  <si>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</si>
  <si>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</si>
  <si>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</si>
  <si>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</si>
  <si>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</si>
  <si>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</si>
  <si>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</si>
  <si>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</si>
  <si>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</si>
  <si>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</si>
  <si>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</si>
  <si>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</si>
  <si>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</si>
  <si>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</si>
  <si>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</si>
  <si>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</si>
  <si>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</si>
  <si>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</si>
  <si>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</si>
  <si>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</si>
  <si>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</si>
  <si>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</si>
  <si>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</si>
  <si>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</si>
  <si>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</si>
  <si>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</si>
  <si>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</si>
  <si>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</si>
  <si>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</si>
  <si>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</si>
  <si>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</si>
  <si>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</si>
  <si>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</si>
  <si>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</si>
  <si>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</si>
  <si>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</si>
  <si>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</si>
  <si>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</si>
  <si>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</si>
  <si>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</si>
  <si>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</si>
  <si>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</si>
  <si>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</si>
  <si>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</si>
  <si>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</si>
  <si>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</si>
  <si>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</si>
  <si>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</si>
  <si>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</si>
  <si>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</si>
  <si>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</si>
  <si>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</si>
  <si>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</si>
  <si>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</si>
  <si>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</si>
  <si>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</si>
  <si>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</si>
  <si>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</si>
  <si>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</si>
  <si>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</si>
  <si>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</si>
  <si>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</si>
  <si>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</si>
  <si>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</si>
  <si>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</si>
  <si>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</si>
  <si>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</si>
  <si>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</si>
  <si>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</si>
  <si>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</si>
  <si>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</si>
  <si>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</si>
  <si>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</si>
  <si>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</si>
  <si>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</si>
  <si>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</si>
  <si>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</si>
  <si>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</si>
  <si>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</si>
  <si>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</si>
  <si>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</si>
  <si>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</si>
  <si>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</si>
  <si>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</si>
  <si>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</si>
  <si>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</si>
  <si>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</si>
  <si>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</si>
  <si>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</si>
  <si>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</si>
  <si>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</si>
  <si>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</si>
  <si>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</si>
  <si>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</si>
  <si>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</si>
  <si>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</si>
  <si>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</si>
  <si>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</si>
  <si>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</si>
  <si>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</si>
  <si>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</si>
  <si>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</si>
  <si>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</si>
  <si>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</si>
  <si>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</si>
  <si>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</si>
  <si>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</si>
  <si>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</si>
  <si>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</si>
  <si>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</si>
  <si>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</si>
  <si>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</si>
  <si>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</si>
  <si>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</si>
  <si>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</si>
  <si>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</si>
  <si>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</si>
  <si>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</si>
  <si>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</si>
  <si>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</si>
  <si>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</si>
  <si>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</si>
  <si>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</si>
  <si>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</si>
  <si>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</si>
  <si>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</si>
  <si>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</si>
  <si>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</si>
  <si>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</si>
  <si>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</si>
  <si>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</si>
  <si>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</si>
  <si>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</si>
  <si>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</si>
  <si>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</si>
  <si>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</si>
  <si>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</si>
  <si>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</si>
  <si>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</si>
  <si>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</si>
  <si>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</si>
  <si>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</si>
  <si>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</si>
  <si>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</si>
  <si>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</si>
  <si>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</si>
  <si>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</si>
  <si>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</si>
  <si>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</si>
  <si>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</si>
  <si>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</si>
  <si>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</si>
  <si>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</si>
  <si>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</si>
  <si>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</si>
  <si>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</si>
  <si>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</si>
  <si>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</si>
  <si>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</si>
  <si>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</si>
  <si>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</si>
  <si>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</si>
  <si>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</si>
  <si>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</si>
  <si>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</si>
  <si>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</si>
  <si>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</si>
  <si>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</si>
  <si>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</si>
  <si>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</si>
  <si>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</si>
  <si>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</si>
  <si>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</si>
  <si>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</si>
  <si>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</si>
  <si>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</si>
  <si>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</si>
  <si>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</si>
  <si>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</si>
  <si>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</si>
  <si>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</si>
  <si>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</si>
  <si>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</si>
  <si>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</si>
  <si>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</si>
  <si>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</si>
  <si>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</si>
  <si>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</si>
  <si>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</si>
  <si>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</si>
  <si>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</si>
  <si>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</si>
  <si>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</si>
  <si>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</si>
  <si>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</si>
  <si>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</si>
  <si>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</si>
  <si>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</si>
  <si>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</si>
  <si>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</si>
  <si>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</si>
  <si>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</si>
  <si>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</si>
  <si>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</si>
  <si>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</si>
  <si>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</si>
  <si>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</si>
  <si>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</si>
  <si>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</si>
  <si>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</si>
  <si>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</si>
  <si>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</si>
  <si>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</si>
  <si>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</si>
  <si>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</si>
  <si>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</si>
  <si>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</si>
  <si>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</si>
  <si>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</si>
  <si>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</si>
  <si>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</si>
  <si>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</si>
  <si>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</si>
  <si>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</si>
  <si>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</si>
  <si>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</si>
  <si>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</si>
  <si>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</si>
  <si>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</si>
  <si>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</si>
  <si>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</si>
  <si>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</si>
  <si>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</si>
  <si>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</si>
  <si>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</si>
  <si>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</si>
  <si>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</si>
  <si>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</si>
  <si>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</si>
  <si>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</si>
  <si>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</si>
  <si>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</si>
  <si>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</si>
  <si>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</si>
  <si>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</si>
  <si>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</si>
  <si>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</si>
  <si>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</si>
  <si>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</si>
  <si>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</si>
  <si>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</si>
  <si>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</si>
  <si>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</si>
  <si>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</si>
  <si>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</si>
  <si>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</si>
  <si>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</si>
  <si>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</si>
  <si>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</si>
  <si>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</si>
  <si>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</si>
  <si>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</si>
  <si>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</si>
  <si>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</si>
  <si>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</si>
  <si>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</si>
  <si>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</si>
  <si>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</si>
  <si>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</si>
  <si>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</si>
  <si>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</si>
  <si>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</si>
  <si>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</si>
  <si>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</si>
  <si>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</si>
  <si>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</si>
  <si>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</si>
  <si>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</si>
  <si>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</si>
  <si>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</si>
  <si>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</si>
  <si>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</si>
  <si>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</si>
  <si>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</si>
  <si>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</si>
  <si>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</si>
  <si>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</si>
  <si>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</si>
  <si>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</si>
  <si>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</si>
  <si>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</si>
  <si>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</si>
  <si>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</si>
  <si>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</si>
  <si>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</si>
  <si>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</si>
  <si>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</si>
  <si>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</si>
  <si>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</si>
  <si>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</si>
  <si>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</si>
  <si>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</si>
  <si>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</si>
  <si>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</si>
  <si>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</si>
  <si>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</si>
  <si>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</si>
  <si>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</si>
  <si>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</si>
  <si>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</si>
  <si>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</si>
  <si>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</si>
  <si>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</si>
  <si>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</si>
  <si>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</si>
  <si>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</si>
  <si>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</si>
  <si>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</si>
  <si>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</si>
  <si>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</si>
  <si>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</si>
  <si>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</si>
  <si>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</si>
  <si>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</si>
  <si>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</si>
  <si>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</si>
  <si>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</si>
  <si>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</si>
  <si>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</si>
  <si>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</si>
  <si>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</si>
  <si>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</si>
  <si>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</si>
  <si>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</si>
  <si>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</si>
  <si>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</si>
  <si>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</si>
  <si>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</si>
  <si>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</si>
  <si>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</si>
  <si>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</si>
  <si>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</si>
  <si>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</si>
  <si>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</si>
  <si>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</si>
  <si>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</si>
  <si>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</si>
  <si>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</si>
  <si>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</si>
  <si>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</si>
  <si>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</si>
  <si>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</si>
  <si>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</si>
  <si>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</si>
  <si>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</si>
  <si>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</si>
  <si>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</si>
  <si>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</si>
  <si>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</si>
  <si>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</si>
  <si>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</si>
  <si>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</si>
  <si>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</si>
  <si>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</si>
  <si>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</si>
  <si>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</si>
  <si>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</si>
  <si>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</si>
  <si>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</si>
  <si>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</si>
  <si>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</si>
  <si>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</si>
  <si>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</si>
  <si>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</si>
  <si>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</si>
  <si>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</si>
  <si>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</si>
  <si>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</si>
  <si>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</si>
  <si>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</si>
  <si>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</si>
  <si>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</si>
  <si>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</si>
  <si>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</si>
  <si>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</si>
  <si>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</si>
  <si>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</si>
  <si>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</si>
  <si>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</si>
  <si>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</si>
  <si>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</si>
  <si>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</si>
  <si>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</si>
  <si>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</si>
  <si>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</si>
  <si>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</si>
  <si>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</si>
  <si>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</si>
  <si>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</si>
  <si>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</si>
  <si>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</si>
  <si>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</si>
  <si>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</si>
  <si>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</si>
  <si>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</si>
  <si>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</si>
  <si>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</si>
  <si>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</si>
  <si>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</si>
  <si>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</si>
  <si>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</si>
  <si>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</si>
  <si>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</si>
  <si>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</si>
  <si>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</si>
  <si>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</si>
  <si>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</si>
  <si>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</si>
  <si>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</si>
  <si>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</si>
  <si>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</si>
  <si>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</si>
  <si>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</si>
  <si>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</si>
  <si>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</si>
  <si>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</si>
  <si>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</si>
  <si>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</si>
  <si>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</si>
  <si>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</si>
  <si>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</si>
  <si>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</si>
  <si>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</si>
  <si>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</si>
  <si>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</si>
  <si>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</si>
  <si>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</si>
  <si>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</si>
  <si>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</si>
  <si>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</si>
  <si>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</si>
  <si>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</si>
  <si>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</si>
  <si>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</si>
  <si>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</si>
  <si>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</si>
  <si>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</si>
  <si>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</si>
  <si>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</si>
  <si>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</si>
  <si>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</si>
  <si>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</si>
  <si>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</si>
  <si>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</si>
  <si>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</si>
  <si>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</si>
  <si>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</si>
  <si>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</si>
  <si>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</si>
  <si>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</si>
  <si>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</si>
  <si>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</si>
  <si>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</si>
  <si>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</si>
  <si>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</si>
  <si>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</si>
  <si>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</si>
  <si>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</si>
  <si>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</si>
  <si>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</si>
  <si>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</si>
  <si>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</si>
  <si>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</si>
  <si>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</si>
  <si>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</si>
  <si>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</si>
  <si>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</si>
  <si>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</si>
  <si>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</si>
  <si>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</si>
  <si>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</si>
  <si>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</si>
  <si>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</si>
  <si>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</si>
  <si>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</si>
  <si>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</si>
  <si>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</si>
  <si>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</si>
  <si>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</si>
  <si>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</si>
  <si>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</si>
  <si>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</si>
  <si>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</si>
  <si>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</si>
  <si>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</si>
  <si>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</si>
  <si>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</si>
  <si>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</si>
  <si>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</si>
  <si>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</si>
  <si>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</si>
  <si>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</si>
  <si>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</si>
  <si>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</si>
  <si>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</si>
  <si>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</si>
  <si>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</si>
  <si>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</si>
  <si>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</si>
  <si>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</si>
  <si>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</si>
  <si>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</si>
  <si>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</si>
  <si>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</si>
  <si>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</si>
  <si>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</si>
  <si>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</si>
  <si>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</si>
  <si>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</si>
  <si>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</si>
  <si>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</si>
  <si>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</si>
  <si>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</si>
  <si>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</si>
  <si>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</si>
  <si>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</si>
  <si>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</si>
  <si>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</si>
  <si>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</si>
  <si>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</si>
  <si>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</si>
  <si>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</si>
  <si>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</si>
  <si>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</si>
  <si>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</si>
  <si>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</si>
  <si>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</si>
  <si>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</si>
  <si>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</si>
  <si>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</si>
  <si>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</si>
  <si>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</si>
  <si>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</si>
  <si>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</si>
  <si>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</si>
  <si>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</si>
  <si>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</si>
  <si>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</si>
  <si>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</si>
  <si>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</si>
  <si>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</si>
  <si>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</si>
  <si>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</si>
  <si>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</si>
  <si>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</si>
  <si>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</si>
  <si>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</si>
  <si>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</si>
  <si>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</si>
  <si>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</si>
  <si>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</si>
  <si>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</si>
  <si>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</si>
  <si>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</si>
  <si>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</si>
  <si>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</si>
  <si>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</si>
  <si>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</si>
  <si>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</si>
  <si>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</si>
  <si>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</si>
  <si>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</si>
  <si>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</si>
  <si>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</si>
  <si>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</si>
  <si>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</si>
  <si>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</si>
  <si>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</si>
  <si>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</si>
  <si>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</si>
  <si>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</si>
  <si>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</si>
  <si>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</si>
  <si>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</si>
  <si>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</si>
  <si>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</si>
  <si>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</si>
  <si>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</si>
  <si>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</si>
  <si>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</si>
  <si>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</si>
  <si>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</si>
  <si>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</si>
  <si>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</si>
  <si>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</si>
  <si>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</si>
  <si>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</si>
  <si>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</si>
  <si>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</si>
  <si>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</si>
  <si>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</si>
  <si>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</si>
  <si>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</si>
  <si>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</si>
  <si>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</si>
  <si>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</si>
  <si>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</si>
  <si>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</si>
  <si>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</si>
  <si>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</si>
  <si>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</si>
  <si>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</si>
  <si>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</si>
  <si>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</si>
  <si>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</si>
  <si>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</si>
  <si>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</si>
  <si>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</si>
  <si>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</si>
  <si>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</si>
  <si>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</si>
  <si>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</si>
  <si>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</si>
  <si>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</si>
  <si>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</si>
  <si>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</si>
  <si>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</si>
  <si>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</si>
  <si>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</si>
  <si>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</si>
  <si>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</si>
  <si>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</si>
  <si>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</si>
  <si>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</si>
  <si>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</si>
  <si>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</si>
  <si>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</si>
  <si>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</si>
  <si>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</si>
  <si>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</si>
  <si>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</si>
  <si>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</si>
  <si>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</si>
  <si>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</si>
  <si>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</si>
  <si>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</si>
  <si>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</si>
  <si>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</si>
  <si>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</si>
  <si>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</si>
  <si>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</si>
  <si>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</si>
  <si>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</si>
  <si>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</si>
  <si>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</si>
  <si>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</si>
  <si>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</si>
  <si>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</si>
  <si>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</si>
  <si>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</si>
  <si>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</si>
  <si>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</si>
  <si>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</si>
  <si>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</si>
  <si>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</si>
  <si>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</si>
  <si>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</si>
  <si>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</si>
  <si>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</si>
  <si>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</si>
  <si>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</si>
  <si>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</si>
  <si>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</si>
  <si>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</si>
  <si>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</si>
  <si>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</si>
  <si>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</si>
  <si>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</si>
  <si>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</si>
  <si>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</si>
  <si>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</si>
  <si>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</si>
  <si>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</si>
  <si>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</si>
  <si>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</si>
  <si>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</si>
  <si>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</si>
  <si>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</si>
  <si>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</si>
  <si>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</si>
  <si>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</si>
  <si>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</si>
  <si>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</si>
  <si>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</si>
  <si>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</si>
  <si>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</si>
  <si>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</si>
  <si>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</si>
  <si>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</si>
  <si>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</si>
  <si>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</si>
  <si>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</si>
  <si>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</si>
  <si>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</si>
  <si>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</si>
  <si>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</si>
  <si>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</si>
  <si>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</si>
  <si>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</si>
  <si>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</si>
  <si>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</si>
  <si>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</si>
  <si>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</si>
  <si>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</si>
  <si>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</si>
  <si>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</si>
  <si>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</si>
  <si>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</si>
  <si>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</si>
  <si>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</si>
  <si>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</si>
  <si>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</si>
  <si>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</si>
  <si>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</si>
  <si>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</si>
  <si>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</si>
  <si>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</si>
  <si>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</si>
  <si>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</si>
  <si>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</si>
  <si>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</si>
  <si>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</si>
  <si>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</si>
  <si>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</si>
  <si>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</si>
  <si>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</si>
  <si>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</si>
  <si>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</si>
  <si>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</si>
  <si>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</si>
  <si>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</si>
  <si>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</si>
  <si>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</si>
  <si>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</si>
  <si>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</si>
  <si>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</si>
  <si>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</si>
  <si>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</si>
  <si>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</si>
  <si>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</si>
  <si>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</si>
  <si>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</si>
  <si>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</si>
  <si>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</si>
  <si>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</si>
  <si>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</si>
  <si>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</si>
  <si>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</si>
  <si>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</si>
  <si>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</si>
  <si>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</si>
  <si>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</si>
  <si>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</si>
  <si>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</si>
  <si>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</si>
  <si>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</si>
  <si>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</si>
  <si>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</si>
  <si>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</si>
  <si>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</si>
  <si>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</si>
  <si>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</si>
  <si>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</si>
  <si>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</si>
  <si>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</si>
  <si>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</si>
  <si>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</si>
  <si>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</si>
  <si>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</si>
  <si>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</si>
  <si>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</si>
  <si>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</si>
  <si>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</si>
  <si>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</si>
  <si>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</si>
  <si>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</si>
  <si>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</si>
  <si>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</si>
  <si>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</si>
  <si>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</si>
  <si>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</si>
  <si>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</si>
  <si>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</si>
  <si>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</si>
  <si>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</si>
  <si>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</si>
  <si>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</si>
  <si>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</si>
  <si>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</si>
  <si>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</si>
  <si>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</si>
  <si>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</si>
  <si>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</si>
  <si>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</si>
  <si>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</si>
  <si>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</si>
  <si>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</si>
  <si>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</si>
  <si>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</si>
  <si>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</si>
  <si>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</si>
  <si>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</si>
  <si>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</si>
  <si>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</si>
  <si>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</si>
  <si>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</si>
  <si>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</si>
  <si>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</si>
  <si>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</si>
  <si>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</si>
  <si>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</si>
  <si>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</si>
  <si>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</si>
  <si>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</si>
  <si>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</si>
  <si>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</si>
  <si>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</si>
  <si>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</si>
  <si>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</si>
  <si>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</si>
  <si>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</si>
  <si>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</si>
  <si>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</si>
  <si>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</si>
  <si>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</si>
  <si>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</si>
  <si>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</si>
  <si>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</si>
  <si>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</si>
  <si>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</si>
  <si>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</si>
  <si>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</si>
  <si>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</si>
  <si>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</si>
  <si>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</si>
  <si>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</si>
  <si>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</si>
  <si>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</si>
  <si>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</si>
  <si>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</si>
  <si>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</si>
  <si>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</si>
  <si>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</si>
  <si>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</si>
  <si>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</si>
  <si>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</si>
  <si>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</si>
  <si>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</si>
  <si>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</si>
  <si>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</si>
  <si>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</si>
  <si>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</si>
  <si>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</si>
  <si>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</si>
  <si>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</si>
  <si>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</si>
  <si>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</si>
  <si>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</si>
  <si>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</si>
  <si>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</si>
  <si>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</si>
  <si>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</si>
  <si>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</si>
  <si>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</si>
  <si>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</si>
  <si>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</si>
  <si>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</si>
  <si>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</si>
  <si>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</si>
  <si>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</si>
  <si>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</si>
  <si>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</si>
  <si>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</si>
  <si>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</si>
  <si>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</si>
  <si>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</si>
  <si>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</si>
  <si>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</si>
  <si>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</si>
  <si>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</si>
  <si>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</si>
  <si>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</si>
  <si>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</si>
  <si>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</si>
  <si>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</si>
  <si>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</si>
  <si>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</si>
  <si>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</si>
  <si>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</si>
  <si>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</si>
  <si>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</si>
  <si>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</si>
  <si>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</si>
  <si>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</si>
  <si>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</si>
  <si>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</si>
  <si>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</si>
  <si>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</si>
  <si>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</si>
  <si>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</si>
  <si>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</si>
  <si>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</si>
  <si>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</si>
  <si>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</si>
  <si>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</si>
  <si>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</si>
  <si>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</si>
  <si>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</si>
  <si>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</si>
  <si>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</si>
  <si>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</si>
  <si>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</si>
  <si>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</si>
  <si>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</si>
  <si>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</si>
  <si>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</si>
  <si>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</si>
  <si>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</si>
  <si>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</si>
  <si>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</si>
  <si>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</si>
  <si>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</si>
  <si>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</si>
  <si>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</si>
  <si>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</si>
  <si>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</si>
  <si>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</si>
  <si>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</si>
  <si>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</si>
  <si>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</si>
  <si>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</si>
  <si>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</si>
  <si>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</si>
  <si>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</si>
  <si>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</si>
  <si>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</si>
  <si>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</si>
  <si>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</si>
  <si>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</si>
  <si>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</si>
  <si>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</si>
  <si>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</si>
  <si>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</si>
  <si>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</si>
  <si>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</si>
  <si>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</si>
  <si>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</si>
  <si>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</si>
  <si>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</si>
  <si>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</si>
  <si>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</si>
  <si>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</si>
  <si>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</si>
  <si>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</si>
  <si>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</si>
  <si>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</si>
  <si>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</si>
  <si>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</si>
  <si>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</si>
  <si>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</si>
  <si>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</si>
  <si>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</si>
  <si>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</si>
  <si>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</si>
  <si>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</si>
  <si>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</si>
  <si>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</si>
  <si>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</si>
  <si>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</si>
  <si>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</si>
  <si>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</si>
  <si>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</si>
  <si>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</si>
  <si>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</si>
  <si>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</si>
  <si>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</si>
  <si>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</si>
  <si>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</si>
  <si>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</si>
  <si>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</si>
  <si>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</si>
  <si>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</si>
  <si>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</si>
  <si>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</si>
  <si>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</si>
  <si>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</si>
  <si>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</si>
  <si>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</si>
  <si>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</si>
  <si>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</si>
  <si>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</si>
  <si>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</si>
  <si>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</si>
  <si>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</si>
  <si>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</si>
  <si>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</si>
  <si>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</si>
  <si>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</si>
  <si>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</si>
  <si>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</si>
  <si>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</si>
  <si>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</si>
  <si>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</si>
  <si>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</si>
  <si>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</si>
  <si>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</si>
  <si>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</si>
  <si>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</si>
  <si>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</si>
  <si>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</si>
  <si>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</si>
  <si>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</si>
  <si>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</si>
  <si>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</si>
  <si>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</si>
  <si>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</si>
  <si>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</si>
  <si>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</si>
  <si>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</si>
  <si>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</si>
  <si>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</si>
  <si>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</si>
  <si>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</si>
  <si>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</si>
  <si>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</si>
  <si>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</si>
  <si>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</si>
  <si>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</si>
  <si>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</si>
  <si>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</si>
  <si>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</si>
  <si>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</si>
  <si>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</si>
  <si>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</si>
  <si>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</si>
  <si>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</si>
  <si>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</si>
  <si>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</si>
  <si>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</si>
  <si>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</si>
  <si>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</si>
  <si>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</si>
  <si>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</si>
  <si>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</si>
  <si>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</si>
  <si>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</si>
  <si>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</si>
  <si>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</si>
  <si>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</si>
  <si>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</si>
  <si>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</si>
  <si>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</si>
  <si>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</si>
  <si>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</si>
  <si>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</si>
  <si>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</si>
  <si>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</si>
  <si>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</si>
  <si>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</si>
  <si>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</si>
  <si>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</si>
  <si>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</si>
  <si>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</si>
  <si>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</si>
  <si>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</si>
  <si>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</si>
  <si>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</si>
  <si>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</si>
  <si>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</si>
  <si>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</si>
  <si>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</si>
  <si>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</si>
  <si>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</si>
  <si>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</si>
  <si>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</si>
  <si>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</si>
  <si>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</si>
  <si>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</si>
  <si>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</si>
  <si>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</si>
  <si>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</si>
  <si>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</si>
  <si>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</si>
  <si>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</si>
  <si>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</si>
  <si>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</si>
  <si>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</si>
  <si>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</si>
  <si>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</si>
  <si>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</si>
  <si>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</si>
  <si>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</si>
  <si>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</si>
  <si>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</si>
  <si>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</si>
  <si>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</si>
  <si>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</si>
  <si>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</si>
  <si>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</si>
  <si>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</si>
  <si>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</si>
  <si>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</si>
  <si>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</si>
  <si>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</si>
  <si>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</si>
  <si>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</si>
  <si>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</si>
  <si>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</si>
  <si>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</si>
  <si>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</si>
  <si>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</si>
  <si>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</si>
  <si>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</si>
  <si>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</si>
  <si>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</si>
  <si>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</si>
  <si>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</si>
  <si>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</si>
  <si>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</si>
  <si>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</si>
  <si>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</si>
  <si>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</si>
  <si>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</si>
  <si>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</si>
  <si>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</si>
  <si>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</si>
  <si>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</si>
  <si>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</si>
  <si>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</si>
  <si>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</si>
  <si>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</si>
  <si>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</si>
  <si>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</si>
  <si>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</si>
  <si>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</si>
  <si>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</si>
  <si>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</si>
  <si>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</si>
  <si>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</si>
  <si>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</si>
  <si>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</si>
  <si>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</si>
  <si>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</si>
  <si>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</si>
  <si>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</si>
  <si>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</si>
  <si>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</si>
  <si>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</si>
  <si>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</si>
  <si>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</si>
  <si>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</si>
  <si>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</si>
  <si>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</si>
  <si>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</si>
  <si>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</si>
  <si>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</si>
  <si>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</si>
  <si>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</si>
  <si>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</si>
  <si>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</si>
  <si>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</si>
  <si>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</si>
  <si>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</si>
  <si>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</si>
  <si>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</si>
  <si>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</si>
  <si>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</si>
  <si>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</si>
  <si>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</si>
  <si>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</si>
  <si>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</si>
  <si>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</si>
  <si>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</si>
  <si>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</si>
  <si>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</si>
  <si>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</si>
  <si>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</si>
  <si>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</si>
  <si>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</si>
  <si>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</si>
  <si>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</si>
  <si>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</si>
  <si>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</si>
  <si>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</si>
  <si>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</si>
  <si>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</si>
  <si>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</si>
  <si>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</si>
  <si>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</si>
  <si>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</si>
  <si>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</si>
  <si>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</si>
  <si>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</si>
  <si>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</si>
  <si>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</si>
  <si>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</si>
  <si>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</si>
  <si>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</si>
  <si>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</si>
  <si>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</si>
  <si>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</si>
  <si>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</si>
  <si>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</si>
  <si>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</si>
  <si>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</si>
  <si>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</si>
  <si>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</si>
  <si>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</si>
  <si>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</si>
  <si>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</si>
  <si>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</si>
  <si>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</si>
  <si>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</si>
  <si>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</si>
  <si>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</si>
  <si>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</si>
  <si>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</si>
  <si>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</si>
  <si>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</si>
  <si>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</si>
  <si>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</si>
  <si>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</si>
  <si>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</si>
  <si>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</si>
  <si>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</si>
  <si>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</si>
  <si>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</si>
  <si>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</si>
  <si>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</si>
  <si>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</si>
  <si>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</si>
  <si>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</si>
  <si>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</si>
  <si>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</si>
  <si>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</si>
  <si>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</si>
  <si>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</si>
  <si>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</si>
  <si>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</si>
  <si>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</si>
  <si>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</si>
  <si>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</si>
  <si>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</si>
  <si>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</si>
  <si>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</si>
  <si>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</si>
  <si>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</si>
  <si>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</si>
  <si>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</si>
  <si>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</si>
  <si>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</si>
  <si>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</si>
  <si>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</si>
  <si>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</si>
  <si>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</si>
  <si>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</si>
  <si>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</si>
  <si>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</si>
  <si>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</si>
  <si>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</si>
  <si>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</si>
  <si>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</si>
  <si>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</si>
  <si>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</si>
  <si>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</si>
  <si>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</si>
  <si>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</si>
  <si>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</si>
  <si>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</si>
  <si>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</si>
  <si>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</si>
  <si>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</si>
  <si>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</si>
  <si>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</si>
  <si>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</si>
  <si>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</si>
  <si>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</si>
  <si>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</si>
  <si>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</si>
  <si>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</si>
  <si>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</si>
  <si>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</si>
  <si>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</si>
  <si>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</si>
  <si>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</si>
  <si>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</si>
  <si>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</si>
  <si>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</si>
  <si>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</si>
  <si>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</si>
  <si>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</si>
  <si>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</si>
  <si>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</si>
  <si>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</si>
  <si>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</si>
  <si>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</si>
  <si>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</si>
  <si>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</si>
  <si>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</si>
  <si>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</si>
  <si>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</si>
  <si>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</si>
  <si>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</si>
  <si>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</si>
  <si>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</si>
  <si>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</si>
  <si>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</si>
  <si>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</si>
  <si>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</si>
  <si>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</si>
  <si>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</si>
  <si>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</si>
  <si>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</si>
  <si>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</si>
  <si>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</si>
  <si>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</si>
  <si>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</si>
  <si>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</si>
  <si>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</si>
  <si>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</si>
  <si>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</si>
  <si>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</si>
  <si>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</si>
  <si>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</si>
  <si>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</si>
  <si>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</si>
  <si>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</si>
  <si>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</si>
  <si>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</si>
  <si>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</si>
  <si>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</si>
  <si>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</si>
  <si>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</si>
  <si>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</si>
  <si>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</si>
  <si>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</si>
  <si>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</si>
  <si>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</si>
  <si>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</si>
  <si>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</si>
  <si>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</si>
  <si>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</si>
  <si>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</si>
  <si>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</si>
  <si>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</si>
  <si>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</si>
  <si>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</si>
  <si>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</si>
  <si>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</si>
  <si>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</si>
  <si>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</si>
  <si>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</si>
  <si>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</si>
  <si>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</si>
  <si>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</si>
  <si>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</si>
  <si>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</si>
  <si>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</si>
  <si>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</si>
  <si>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</si>
  <si>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</si>
  <si>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</si>
  <si>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</si>
  <si>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</si>
  <si>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</si>
  <si>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</si>
  <si>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</si>
  <si>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</si>
  <si>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</si>
  <si>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</si>
  <si>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</si>
  <si>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</si>
  <si>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</si>
  <si>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</si>
  <si>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</si>
  <si>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</si>
  <si>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</si>
  <si>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</si>
  <si>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</si>
  <si>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</si>
  <si>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</si>
  <si>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</si>
  <si>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</si>
  <si>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</si>
  <si>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</si>
  <si>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</si>
  <si>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</si>
  <si>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</si>
  <si>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</si>
  <si>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</si>
  <si>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</si>
  <si>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</si>
  <si>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</si>
  <si>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</si>
  <si>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</si>
  <si>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</si>
  <si>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</si>
  <si>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</si>
  <si>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</si>
  <si>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</si>
  <si>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</si>
  <si>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</si>
  <si>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</si>
  <si>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</si>
  <si>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</si>
  <si>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</si>
  <si>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</si>
  <si>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</si>
  <si>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</si>
  <si>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</si>
  <si>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</si>
  <si>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</si>
  <si>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</si>
  <si>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</si>
  <si>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</si>
  <si>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</si>
  <si>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</si>
  <si>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</si>
  <si>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</si>
  <si>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</si>
  <si>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</si>
  <si>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</si>
  <si>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</si>
  <si>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</si>
  <si>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</si>
  <si>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</si>
  <si>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</si>
  <si>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</si>
  <si>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</si>
  <si>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</si>
  <si>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</si>
  <si>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</si>
  <si>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</si>
  <si>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</si>
  <si>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</si>
  <si>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</si>
  <si>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</si>
  <si>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</si>
  <si>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</si>
  <si>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</si>
  <si>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</si>
  <si>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</si>
  <si>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</si>
  <si>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</si>
  <si>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</si>
  <si>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</si>
  <si>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</si>
  <si>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</si>
  <si>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</si>
  <si>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</si>
  <si>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</si>
  <si>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</si>
  <si>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</si>
  <si>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</si>
  <si>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</si>
  <si>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</si>
  <si>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</si>
  <si>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</si>
  <si>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</si>
  <si>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</si>
  <si>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</si>
  <si>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</si>
  <si>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</si>
  <si>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</si>
  <si>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</si>
  <si>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</si>
  <si>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</si>
  <si>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</si>
  <si>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</si>
  <si>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</si>
  <si>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</si>
  <si>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</si>
  <si>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</si>
  <si>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</si>
  <si>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</si>
  <si>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</si>
  <si>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</si>
  <si>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</si>
  <si>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</si>
  <si>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</si>
  <si>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</si>
  <si>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</si>
  <si>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</si>
  <si>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</si>
  <si>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</si>
  <si>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</si>
  <si>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</si>
  <si>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</si>
  <si>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</si>
  <si>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</si>
  <si>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</si>
  <si>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</si>
  <si>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</si>
  <si>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</si>
  <si>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</si>
  <si>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</si>
  <si>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</si>
  <si>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</si>
  <si>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</si>
  <si>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</si>
  <si>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</si>
  <si>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</si>
  <si>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</si>
  <si>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</si>
  <si>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</si>
  <si>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</si>
  <si>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</si>
  <si>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</si>
  <si>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</si>
  <si>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</si>
  <si>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</si>
  <si>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</si>
  <si>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</si>
  <si>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</si>
  <si>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</si>
  <si>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</si>
  <si>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</si>
  <si>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</si>
  <si>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</si>
  <si>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</si>
  <si>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</si>
  <si>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</si>
  <si>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</si>
  <si>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</si>
  <si>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</si>
  <si>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</si>
  <si>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</si>
  <si>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</si>
  <si>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</si>
  <si>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</si>
  <si>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</si>
  <si>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</si>
  <si>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</si>
  <si>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</si>
  <si>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</si>
  <si>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</si>
  <si>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</si>
  <si>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</si>
  <si>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</si>
  <si>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</si>
  <si>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</si>
  <si>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</si>
  <si>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</si>
  <si>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</si>
  <si>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</si>
  <si>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</si>
  <si>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</si>
  <si>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</si>
  <si>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</si>
  <si>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</si>
  <si>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</si>
  <si>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</si>
  <si>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</si>
  <si>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</si>
  <si>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</si>
  <si>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</si>
  <si>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</si>
  <si>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</si>
  <si>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</si>
  <si>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</si>
  <si>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</si>
  <si>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</si>
  <si>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</si>
  <si>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</si>
  <si>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</si>
  <si>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</si>
  <si>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</si>
  <si>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</si>
  <si>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</si>
  <si>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</si>
  <si>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</si>
  <si>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</si>
  <si>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</si>
  <si>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</si>
  <si>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</si>
  <si>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</si>
  <si>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</si>
  <si>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</si>
  <si>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</si>
  <si>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</si>
  <si>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</si>
  <si>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</si>
  <si>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</si>
  <si>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</si>
  <si>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</si>
  <si>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</si>
  <si>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</si>
  <si>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</si>
  <si>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</si>
  <si>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</si>
  <si>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</si>
  <si>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</si>
  <si>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</si>
  <si>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</si>
  <si>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</si>
  <si>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</si>
  <si>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</si>
  <si>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</si>
  <si>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</si>
  <si>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</si>
  <si>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</si>
  <si>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</si>
  <si>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</si>
  <si>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</si>
  <si>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</si>
  <si>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</si>
  <si>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</si>
  <si>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</si>
  <si>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</si>
  <si>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</si>
  <si>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</si>
  <si>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</si>
  <si>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</si>
  <si>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</si>
  <si>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</si>
  <si>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</si>
  <si>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</si>
  <si>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</si>
  <si>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</si>
  <si>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</si>
  <si>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</si>
  <si>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</si>
  <si>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</si>
  <si>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</si>
  <si>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</si>
  <si>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</si>
  <si>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</si>
  <si>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</si>
  <si>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</si>
  <si>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</si>
  <si>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</si>
  <si>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</si>
  <si>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</si>
  <si>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</si>
  <si>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</si>
  <si>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</si>
  <si>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</si>
  <si>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</si>
  <si>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</si>
  <si>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</si>
  <si>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</si>
  <si>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</si>
  <si>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</si>
  <si>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</si>
  <si>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</si>
  <si>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</si>
  <si>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</si>
  <si>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</si>
  <si>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</si>
  <si>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</si>
  <si>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</si>
  <si>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</si>
  <si>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</si>
  <si>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</si>
  <si>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</si>
  <si>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</si>
  <si>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</si>
  <si>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</si>
  <si>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</si>
  <si>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</si>
  <si>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</si>
  <si>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</si>
  <si>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</si>
  <si>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</si>
  <si>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</si>
  <si>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</si>
  <si>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</si>
  <si>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</si>
  <si>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</si>
  <si>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</si>
  <si>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</si>
  <si>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</si>
  <si>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</si>
  <si>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</si>
  <si>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</si>
  <si>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</si>
  <si>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</si>
  <si>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</si>
  <si>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</si>
  <si>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</si>
  <si>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</si>
  <si>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</si>
  <si>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</si>
  <si>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</si>
  <si>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</si>
  <si>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</si>
  <si>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</si>
  <si>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</si>
  <si>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</si>
  <si>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</si>
  <si>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</si>
  <si>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</si>
  <si>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</si>
  <si>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</si>
  <si>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</si>
  <si>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</si>
  <si>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</si>
  <si>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</si>
  <si>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</si>
  <si>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</si>
  <si>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</si>
  <si>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</si>
  <si>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</si>
  <si>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</si>
  <si>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</si>
  <si>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</si>
  <si>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</si>
  <si>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</si>
  <si>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</si>
  <si>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</si>
  <si>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</si>
  <si>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</si>
  <si>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</si>
  <si>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</si>
  <si>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</si>
  <si>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</si>
  <si>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</si>
  <si>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</si>
  <si>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</si>
  <si>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</si>
  <si>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</si>
  <si>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</si>
  <si>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</si>
  <si>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</si>
  <si>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</si>
  <si>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</si>
  <si>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</si>
  <si>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</si>
  <si>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</si>
  <si>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</si>
  <si>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</si>
  <si>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</si>
  <si>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</si>
  <si>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</si>
  <si>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</si>
  <si>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</si>
  <si>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</si>
  <si>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</si>
  <si>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</si>
  <si>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</si>
  <si>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</si>
  <si>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</si>
  <si>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</si>
  <si>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</si>
  <si>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</si>
  <si>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</si>
  <si>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</si>
  <si>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</si>
  <si>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</si>
  <si>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</si>
  <si>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</si>
  <si>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</si>
  <si>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</si>
  <si>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</si>
  <si>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</si>
  <si>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</si>
  <si>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</si>
  <si>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</si>
  <si>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</si>
  <si>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</si>
  <si>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</si>
  <si>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</si>
  <si>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</si>
  <si>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</si>
  <si>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</si>
  <si>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</si>
  <si>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</si>
  <si>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</si>
  <si>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</si>
  <si>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</si>
  <si>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</si>
  <si>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</si>
  <si>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</si>
  <si>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</si>
  <si>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</si>
  <si>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</si>
  <si>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</si>
  <si>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</si>
  <si>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</si>
  <si>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</si>
  <si>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</si>
  <si>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</si>
  <si>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</si>
  <si>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</si>
  <si>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</si>
  <si>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</si>
  <si>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</si>
  <si>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</si>
  <si>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</si>
  <si>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</si>
  <si>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</si>
  <si>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</si>
  <si>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</si>
  <si>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</si>
  <si>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</si>
  <si>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</si>
  <si>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</si>
  <si>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</si>
  <si>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</si>
  <si>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</si>
  <si>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</si>
  <si>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</si>
  <si>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</si>
  <si>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</si>
  <si>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</si>
  <si>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</si>
  <si>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</si>
  <si>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</si>
  <si>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</si>
  <si>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</si>
  <si>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</si>
  <si>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</si>
  <si>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</si>
  <si>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</si>
  <si>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</si>
  <si>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</si>
  <si>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</si>
  <si>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</si>
  <si>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</si>
  <si>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</si>
  <si>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</si>
  <si>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</si>
  <si>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</si>
  <si>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</si>
  <si>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</si>
  <si>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</si>
  <si>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</si>
  <si>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</si>
  <si>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</si>
  <si>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</si>
  <si>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</si>
  <si>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</si>
  <si>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</si>
  <si>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</si>
  <si>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</si>
  <si>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</si>
  <si>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</si>
  <si>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</si>
  <si>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</si>
  <si>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</si>
  <si>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</si>
  <si>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</si>
  <si>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</si>
  <si>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</si>
  <si>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</si>
  <si>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</si>
  <si>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</si>
  <si>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</si>
  <si>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</si>
  <si>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</si>
  <si>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</si>
  <si>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</si>
  <si>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</si>
  <si>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</si>
  <si>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</si>
  <si>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</si>
  <si>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</si>
  <si>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</si>
  <si>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</si>
  <si>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</si>
  <si>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</si>
  <si>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</si>
  <si>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</si>
  <si>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</si>
  <si>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</si>
  <si>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</si>
  <si>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</si>
  <si>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</si>
  <si>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</si>
  <si>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</si>
  <si>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</si>
  <si>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</si>
  <si>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</si>
  <si>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</si>
  <si>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</si>
  <si>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</si>
  <si>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</si>
  <si>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</si>
  <si>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</si>
  <si>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</si>
  <si>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</si>
  <si>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</si>
  <si>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</si>
  <si>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</si>
  <si>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</si>
  <si>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</si>
  <si>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</si>
  <si>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</si>
  <si>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</si>
  <si>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</si>
  <si>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</si>
  <si>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</si>
  <si>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</si>
  <si>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</si>
  <si>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</si>
  <si>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</si>
  <si>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</si>
  <si>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</si>
  <si>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</si>
  <si>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</si>
  <si>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</si>
  <si>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</si>
  <si>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</si>
  <si>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</si>
  <si>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</si>
  <si>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</si>
  <si>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</si>
  <si>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</si>
  <si>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</si>
  <si>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</si>
  <si>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</si>
  <si>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</si>
  <si>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</si>
  <si>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</si>
  <si>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</si>
  <si>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</si>
  <si>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</si>
  <si>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</si>
  <si>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</si>
  <si>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</si>
  <si>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</si>
  <si>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</si>
  <si>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</si>
  <si>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</si>
  <si>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</si>
  <si>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</si>
  <si>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</si>
  <si>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</si>
  <si>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</si>
  <si>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</si>
  <si>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</si>
  <si>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</si>
  <si>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</si>
  <si>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</si>
  <si>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</si>
  <si>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</si>
  <si>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</si>
  <si>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</si>
  <si>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</si>
  <si>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</si>
  <si>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</si>
  <si>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</si>
  <si>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</si>
  <si>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</si>
  <si>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</si>
  <si>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</si>
  <si>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</si>
  <si>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</si>
  <si>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</si>
  <si>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</si>
  <si>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</si>
  <si>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</si>
  <si>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</si>
  <si>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</si>
  <si>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</si>
  <si>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</si>
  <si>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</si>
  <si>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</si>
  <si>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</si>
  <si>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</si>
  <si>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</si>
  <si>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</si>
  <si>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</si>
  <si>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</si>
  <si>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</si>
  <si>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</si>
  <si>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</si>
  <si>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</si>
  <si>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</si>
  <si>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</si>
  <si>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</si>
  <si>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</si>
  <si>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</si>
  <si>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</si>
  <si>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</si>
  <si>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</si>
  <si>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</si>
  <si>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</si>
  <si>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</si>
  <si>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</si>
  <si>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</si>
  <si>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</si>
  <si>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</si>
  <si>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</si>
  <si>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</si>
  <si>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</si>
  <si>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</si>
  <si>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</si>
  <si>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</si>
  <si>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</si>
  <si>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</si>
  <si>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</si>
  <si>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</si>
  <si>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</si>
  <si>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</si>
  <si>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</si>
  <si>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</si>
  <si>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</si>
  <si>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</si>
  <si>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</si>
  <si>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</si>
  <si>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</si>
  <si>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</si>
  <si>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</si>
  <si>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</si>
  <si>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</si>
  <si>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</si>
  <si>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</si>
  <si>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</si>
  <si>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</si>
  <si>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</si>
  <si>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</si>
  <si>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</si>
  <si>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</si>
  <si>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</si>
  <si>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</si>
  <si>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</si>
  <si>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</si>
  <si>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</si>
  <si>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</si>
  <si>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</si>
  <si>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</si>
  <si>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</si>
  <si>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</si>
  <si>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</si>
  <si>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</si>
  <si>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</si>
  <si>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</si>
  <si>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</si>
  <si>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</si>
  <si>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</si>
  <si>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</si>
  <si>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</si>
  <si>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</si>
  <si>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</si>
  <si>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</si>
  <si>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</si>
  <si>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</si>
  <si>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</si>
  <si>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</si>
  <si>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</si>
  <si>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</si>
  <si>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</si>
  <si>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</si>
  <si>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</si>
  <si>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</si>
  <si>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</si>
  <si>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</si>
  <si>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</si>
  <si>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</si>
  <si>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</si>
  <si>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</si>
  <si>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</si>
  <si>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</si>
  <si>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</si>
  <si>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</si>
  <si>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</si>
  <si>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</si>
  <si>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</si>
  <si>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</si>
  <si>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</si>
  <si>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</si>
  <si>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</si>
  <si>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</si>
  <si>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</si>
  <si>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</si>
  <si>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</si>
  <si>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</si>
  <si>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</si>
  <si>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</si>
  <si>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</si>
  <si>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</si>
  <si>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</si>
  <si>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</si>
  <si>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</si>
  <si>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</si>
  <si>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</si>
  <si>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</si>
  <si>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</si>
  <si>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</si>
  <si>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</si>
  <si>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</si>
  <si>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</si>
  <si>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</si>
  <si>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</si>
  <si>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</si>
  <si>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</si>
  <si>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</si>
  <si>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</si>
  <si>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</si>
  <si>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</si>
  <si>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</si>
  <si>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</si>
  <si>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</si>
  <si>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</si>
  <si>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</si>
  <si>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</si>
  <si>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</si>
  <si>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</si>
  <si>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</si>
  <si>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</si>
  <si>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</si>
  <si>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</si>
  <si>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</si>
  <si>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</si>
  <si>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</si>
  <si>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</si>
  <si>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</si>
  <si>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</si>
  <si>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</si>
  <si>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</si>
  <si>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</si>
  <si>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</si>
  <si>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</si>
  <si>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</si>
  <si>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</si>
  <si>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</si>
  <si>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</si>
  <si>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</si>
  <si>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</si>
  <si>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</si>
  <si>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</si>
  <si>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</si>
  <si>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</si>
  <si>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</si>
  <si>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</si>
  <si>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</si>
  <si>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</si>
  <si>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</si>
  <si>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</si>
  <si>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</si>
  <si>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</si>
  <si>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</si>
  <si>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</si>
  <si>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</si>
  <si>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</si>
  <si>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</si>
  <si>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</si>
  <si>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</si>
  <si>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</si>
  <si>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</si>
  <si>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</si>
  <si>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</si>
  <si>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</si>
  <si>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</si>
  <si>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</si>
  <si>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</si>
  <si>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</si>
  <si>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</si>
  <si>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</si>
  <si>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</si>
  <si>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</si>
  <si>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</si>
  <si>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</si>
  <si>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</si>
  <si>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</si>
  <si>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</si>
  <si>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</si>
  <si>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</si>
  <si>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</si>
  <si>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</si>
  <si>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</si>
  <si>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</si>
  <si>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</si>
  <si>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</si>
  <si>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</si>
  <si>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</si>
  <si>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</si>
  <si>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</si>
  <si>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</si>
  <si>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</si>
  <si>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</si>
  <si>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</si>
  <si>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</si>
  <si>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</si>
  <si>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</si>
  <si>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</si>
  <si>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</si>
  <si>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</si>
  <si>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</si>
  <si>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</si>
  <si>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</si>
  <si>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</si>
  <si>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</si>
  <si>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</si>
  <si>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</si>
  <si>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</si>
  <si>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</si>
  <si>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</si>
  <si>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</si>
  <si>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</si>
  <si>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</si>
  <si>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</si>
  <si>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</si>
  <si>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</si>
  <si>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</si>
  <si>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</si>
  <si>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</si>
  <si>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</si>
  <si>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</si>
  <si>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</si>
  <si>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</si>
  <si>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</si>
  <si>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</si>
  <si>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</si>
  <si>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</si>
  <si>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</si>
  <si>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</si>
  <si>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</si>
  <si>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</si>
  <si>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</si>
  <si>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</si>
  <si>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</si>
  <si>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</si>
  <si>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</si>
  <si>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</si>
  <si>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</si>
  <si>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</si>
  <si>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</si>
  <si>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</si>
  <si>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</si>
  <si>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</si>
  <si>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</si>
  <si>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</si>
  <si>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</si>
  <si>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</si>
  <si>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</si>
  <si>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</si>
  <si>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</si>
  <si>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</si>
  <si>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</si>
  <si>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</si>
  <si>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</si>
  <si>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</si>
  <si>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</si>
  <si>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</si>
  <si>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</si>
  <si>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</si>
  <si>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</si>
  <si>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</si>
  <si>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</si>
  <si>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</si>
  <si>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</si>
  <si>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</si>
  <si>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</si>
  <si>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</si>
  <si>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</si>
  <si>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</si>
  <si>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</si>
  <si>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</si>
  <si>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</si>
  <si>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</si>
  <si>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</si>
  <si>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</si>
  <si>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</si>
  <si>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</si>
  <si>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</si>
  <si>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</si>
  <si>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</si>
  <si>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</si>
  <si>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</si>
  <si>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</si>
  <si>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</si>
  <si>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</si>
  <si>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</si>
  <si>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</si>
  <si>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</si>
  <si>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</si>
  <si>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</si>
  <si>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</si>
  <si>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</si>
  <si>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</si>
  <si>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</si>
  <si>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</si>
  <si>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</si>
  <si>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</si>
  <si>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</si>
  <si>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</si>
  <si>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</si>
  <si>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</si>
  <si>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</si>
  <si>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</si>
  <si>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</si>
  <si>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</si>
  <si>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</si>
  <si>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</si>
  <si>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</si>
  <si>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</si>
  <si>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</si>
  <si>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</si>
  <si>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</si>
  <si>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</si>
  <si>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</si>
  <si>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</si>
  <si>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</si>
  <si>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</si>
  <si>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</si>
  <si>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</si>
  <si>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</si>
  <si>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</si>
  <si>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</si>
  <si>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</si>
  <si>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</si>
  <si>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</si>
  <si>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</si>
  <si>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</si>
  <si>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</si>
  <si>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</si>
  <si>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</si>
  <si>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</si>
  <si>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</si>
  <si>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</si>
  <si>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</si>
  <si>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</si>
  <si>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</si>
  <si>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</si>
  <si>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</si>
  <si>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</si>
  <si>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</si>
  <si>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</si>
  <si>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</si>
  <si>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</si>
  <si>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</si>
  <si>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</si>
  <si>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</si>
  <si>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</si>
  <si>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</si>
  <si>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</si>
  <si>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</si>
  <si>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</si>
  <si>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</si>
  <si>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</si>
  <si>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</si>
  <si>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</si>
  <si>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</si>
  <si>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</si>
  <si>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</si>
  <si>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</si>
  <si>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</si>
  <si>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</si>
  <si>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</si>
  <si>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</si>
  <si>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</si>
  <si>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</si>
  <si>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</si>
  <si>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</si>
  <si>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</si>
  <si>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</si>
  <si>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</si>
  <si>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</si>
  <si>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</si>
  <si>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</si>
  <si>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</si>
  <si>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</si>
  <si>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</si>
  <si>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</si>
  <si>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</si>
  <si>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</si>
  <si>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</si>
  <si>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</si>
  <si>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</si>
  <si>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</si>
  <si>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</si>
  <si>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</si>
  <si>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</si>
  <si>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</si>
  <si>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</si>
  <si>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</si>
  <si>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</si>
  <si>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</si>
  <si>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</si>
  <si>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</si>
  <si>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</si>
  <si>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</si>
  <si>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</si>
  <si>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</si>
  <si>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</si>
  <si>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</si>
  <si>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</si>
  <si>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</si>
  <si>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</si>
  <si>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</si>
  <si>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</si>
  <si>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</si>
  <si>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</si>
  <si>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</si>
  <si>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</si>
  <si>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</si>
  <si>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</si>
  <si>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</si>
  <si>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</si>
  <si>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</si>
  <si>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</si>
  <si>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</si>
  <si>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</si>
  <si>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</si>
  <si>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</si>
  <si>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</si>
  <si>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</si>
  <si>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</si>
  <si>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</si>
  <si>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</si>
  <si>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</si>
  <si>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</si>
  <si>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</si>
  <si>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</si>
  <si>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</si>
  <si>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</si>
  <si>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</si>
  <si>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</si>
  <si>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</si>
  <si>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</si>
  <si>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</si>
  <si>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</si>
  <si>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</si>
  <si>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</si>
  <si>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</si>
  <si>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</si>
  <si>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</si>
  <si>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</si>
  <si>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</si>
  <si>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</si>
  <si>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</si>
  <si>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</si>
  <si>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</si>
  <si>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</si>
  <si>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</si>
  <si>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</si>
  <si>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</si>
  <si>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</si>
  <si>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</si>
  <si>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</si>
  <si>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</si>
  <si>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</si>
  <si>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</si>
  <si>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</si>
  <si>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</si>
  <si>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</si>
  <si>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</si>
  <si>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</si>
  <si>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</si>
  <si>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</si>
  <si>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</si>
  <si>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</si>
  <si>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</si>
  <si>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</si>
  <si>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</si>
  <si>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</si>
  <si>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</si>
  <si>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</si>
  <si>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</si>
  <si>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</si>
  <si>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</si>
  <si>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</si>
  <si>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</si>
  <si>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</si>
  <si>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</si>
  <si>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</si>
  <si>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</si>
  <si>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</si>
  <si>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</si>
  <si>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</si>
  <si>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</si>
  <si>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</si>
  <si>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</si>
  <si>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</si>
  <si>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</si>
  <si>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</si>
  <si>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</si>
  <si>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</si>
  <si>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</si>
  <si>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</si>
  <si>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</si>
  <si>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</si>
  <si>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</si>
  <si>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</si>
  <si>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</si>
  <si>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</si>
  <si>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</si>
  <si>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</si>
  <si>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</si>
  <si>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</si>
  <si>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</si>
  <si>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</si>
  <si>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</si>
  <si>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</si>
  <si>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</si>
  <si>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</si>
  <si>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</si>
  <si>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</si>
  <si>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</si>
  <si>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</si>
  <si>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</si>
  <si>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</si>
  <si>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</si>
  <si>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</si>
  <si>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</si>
  <si>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</si>
  <si>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</si>
  <si>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</si>
  <si>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</si>
  <si>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</si>
  <si>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</si>
  <si>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</si>
  <si>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</si>
  <si>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</si>
  <si>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</si>
  <si>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</si>
  <si>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</si>
  <si>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</si>
  <si>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</si>
  <si>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</si>
  <si>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</si>
  <si>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</si>
  <si>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</si>
  <si>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</si>
  <si>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</si>
  <si>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</si>
  <si>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</si>
  <si>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</si>
  <si>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</si>
  <si>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</si>
  <si>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</si>
  <si>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</si>
  <si>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</si>
  <si>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</si>
  <si>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</si>
  <si>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</si>
  <si>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</si>
  <si>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</si>
  <si>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</si>
  <si>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</si>
  <si>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</si>
  <si>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</si>
  <si>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</si>
  <si>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</si>
  <si>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</si>
  <si>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</si>
  <si>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</si>
  <si>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</si>
  <si>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</si>
  <si>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</si>
  <si>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</si>
  <si>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</si>
  <si>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</si>
  <si>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</si>
  <si>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</si>
  <si>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</si>
  <si>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</si>
  <si>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</si>
  <si>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</si>
  <si>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</si>
  <si>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</si>
  <si>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</si>
  <si>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</si>
  <si>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</si>
  <si>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</si>
  <si>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</si>
  <si>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</si>
  <si>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</si>
  <si>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</si>
  <si>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</si>
  <si>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</si>
  <si>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</si>
  <si>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</si>
  <si>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</si>
  <si>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</si>
  <si>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</si>
  <si>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</si>
  <si>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</si>
  <si>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</si>
  <si>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</si>
  <si>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</si>
  <si>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</si>
  <si>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</si>
  <si>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</si>
  <si>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</si>
  <si>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</si>
  <si>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</si>
  <si>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</si>
  <si>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</si>
  <si>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</si>
  <si>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</si>
  <si>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</si>
  <si>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</si>
  <si>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</si>
  <si>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</si>
  <si>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</si>
  <si>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</si>
  <si>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</si>
  <si>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</si>
  <si>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</si>
  <si>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</si>
  <si>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</si>
  <si>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</si>
  <si>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</si>
  <si>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</si>
  <si>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</si>
  <si>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</si>
  <si>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</si>
  <si>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</si>
  <si>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</si>
  <si>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</si>
  <si>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</si>
  <si>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</si>
  <si>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</si>
  <si>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</si>
  <si>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</si>
  <si>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</si>
  <si>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</si>
  <si>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</si>
  <si>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</si>
  <si>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</si>
  <si>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</si>
  <si>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</si>
  <si>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</si>
  <si>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</si>
  <si>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</si>
  <si>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</si>
  <si>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</si>
  <si>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</si>
  <si>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</si>
  <si>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</si>
  <si>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</si>
  <si>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</si>
  <si>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</si>
  <si>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</si>
  <si>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</si>
  <si>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</si>
  <si>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</si>
  <si>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</si>
  <si>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</si>
  <si>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</si>
  <si>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</si>
  <si>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</si>
  <si>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</si>
  <si>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</si>
  <si>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</si>
  <si>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</si>
  <si>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</si>
  <si>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</si>
  <si>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</si>
  <si>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</si>
  <si>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</si>
  <si>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</si>
  <si>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</si>
  <si>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</si>
  <si>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</si>
  <si>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</si>
  <si>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</si>
  <si>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</si>
  <si>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</si>
  <si>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</si>
  <si>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</si>
  <si>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</si>
  <si>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</si>
  <si>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</si>
  <si>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</si>
  <si>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</si>
  <si>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</si>
  <si>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</si>
  <si>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</si>
  <si>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</si>
  <si>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</si>
  <si>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</si>
  <si>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</si>
  <si>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</si>
  <si>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</si>
  <si>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</si>
  <si>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</si>
  <si>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</si>
  <si>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</si>
  <si>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</si>
  <si>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</si>
  <si>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</si>
  <si>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</si>
  <si>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</si>
  <si>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</si>
  <si>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</si>
  <si>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</si>
  <si>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</si>
  <si>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</si>
  <si>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</si>
  <si>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</si>
  <si>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</si>
  <si>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</si>
  <si>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</si>
  <si>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</si>
  <si>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</si>
  <si>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</si>
  <si>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</si>
  <si>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</si>
  <si>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</si>
  <si>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</si>
  <si>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</si>
  <si>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</si>
  <si>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</si>
  <si>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</si>
  <si>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</si>
  <si>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</si>
  <si>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</si>
  <si>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</si>
  <si>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</si>
  <si>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</si>
  <si>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</si>
  <si>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</si>
  <si>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</si>
  <si>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</si>
  <si>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</si>
  <si>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</si>
  <si>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</si>
  <si>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</si>
  <si>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</si>
  <si>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</si>
  <si>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</si>
  <si>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</si>
  <si>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</si>
  <si>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</si>
  <si>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</si>
  <si>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</si>
  <si>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</si>
  <si>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</si>
  <si>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</si>
  <si>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</si>
  <si>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</si>
  <si>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</si>
  <si>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</si>
  <si>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</si>
  <si>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</si>
  <si>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</si>
  <si>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</si>
  <si>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</si>
  <si>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</si>
  <si>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</si>
  <si>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</si>
  <si>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</si>
  <si>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</si>
  <si>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</si>
  <si>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</si>
  <si>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</si>
  <si>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</si>
  <si>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</si>
  <si>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</si>
  <si>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</si>
  <si>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</si>
  <si>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</si>
  <si>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</si>
  <si>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</si>
  <si>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</si>
  <si>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</si>
  <si>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</si>
  <si>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</si>
  <si>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</si>
  <si>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</si>
  <si>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</si>
  <si>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</si>
  <si>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</si>
  <si>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</si>
  <si>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</si>
  <si>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</si>
  <si>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</si>
  <si>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</si>
  <si>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</si>
  <si>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</si>
  <si>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</si>
  <si>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</si>
  <si>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</si>
  <si>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</si>
  <si>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</si>
  <si>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</si>
  <si>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</si>
  <si>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</si>
  <si>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</si>
  <si>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</si>
  <si>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</si>
  <si>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</si>
  <si>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</si>
  <si>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</si>
  <si>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</si>
  <si>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</si>
  <si>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</si>
  <si>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</si>
  <si>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</si>
  <si>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</si>
  <si>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</si>
  <si>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</si>
  <si>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</si>
  <si>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</si>
  <si>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</si>
  <si>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</si>
  <si>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</si>
  <si>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</si>
  <si>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</si>
  <si>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</si>
  <si>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</si>
  <si>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</si>
  <si>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</si>
  <si>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</si>
  <si>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</si>
  <si>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</si>
  <si>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</si>
  <si>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</si>
  <si>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</si>
  <si>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</si>
  <si>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</si>
  <si>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</si>
  <si>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</si>
  <si>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</si>
  <si>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</si>
  <si>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</si>
  <si>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</si>
  <si>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</si>
  <si>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</si>
  <si>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</si>
  <si>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</si>
  <si>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</si>
  <si>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</si>
  <si>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</si>
  <si>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</si>
  <si>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</si>
  <si>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</si>
  <si>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</si>
  <si>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</si>
  <si>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</si>
  <si>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</si>
  <si>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</si>
  <si>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</si>
  <si>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</si>
  <si>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</si>
  <si>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</si>
  <si>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</si>
  <si>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</si>
  <si>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</si>
  <si>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</si>
  <si>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</si>
  <si>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</si>
  <si>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</si>
  <si>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</si>
  <si>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</si>
  <si>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</si>
  <si>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</si>
  <si>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</si>
  <si>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</si>
  <si>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</si>
  <si>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</si>
  <si>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</si>
  <si>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</si>
  <si>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</si>
  <si>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</si>
  <si>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</si>
  <si>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</si>
  <si>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</si>
  <si>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</si>
  <si>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</si>
  <si>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</si>
  <si>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</si>
  <si>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</si>
  <si>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</si>
  <si>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</si>
  <si>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</si>
  <si>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</si>
  <si>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</si>
  <si>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</si>
  <si>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</si>
  <si>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</si>
  <si>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</si>
  <si>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</si>
  <si>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</si>
  <si>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</si>
  <si>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</si>
  <si>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</si>
  <si>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</si>
  <si>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</si>
  <si>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</si>
  <si>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</si>
  <si>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</si>
  <si>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</si>
  <si>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</si>
  <si>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</si>
  <si>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</si>
  <si>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</si>
  <si>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</si>
  <si>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</si>
  <si>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</si>
  <si>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</si>
  <si>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</si>
  <si>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</si>
  <si>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</si>
  <si>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</si>
  <si>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</si>
  <si>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</si>
  <si>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</si>
  <si>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</si>
  <si>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</si>
  <si>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</si>
  <si>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</si>
  <si>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</si>
  <si>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</si>
  <si>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</si>
  <si>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</si>
  <si>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</si>
  <si>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</si>
  <si>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</si>
  <si>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</si>
  <si>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</si>
  <si>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</si>
  <si>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</si>
  <si>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</si>
  <si>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</si>
  <si>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</si>
  <si>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</si>
  <si>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</si>
  <si>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</si>
  <si>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</si>
  <si>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</si>
  <si>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</si>
  <si>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</si>
  <si>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</si>
  <si>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</si>
  <si>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</si>
  <si>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</si>
  <si>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</si>
  <si>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</si>
  <si>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</si>
  <si>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</si>
  <si>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</si>
  <si>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</si>
  <si>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</si>
  <si>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</si>
  <si>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</si>
  <si>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</si>
  <si>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</si>
  <si>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</si>
  <si>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</si>
  <si>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</si>
  <si>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</si>
  <si>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</si>
  <si>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</si>
  <si>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</si>
  <si>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</si>
  <si>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</si>
  <si>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</si>
  <si>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</si>
  <si>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</si>
  <si>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</si>
  <si>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</si>
  <si>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</si>
  <si>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</si>
  <si>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</si>
  <si>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</si>
  <si>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</si>
  <si>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</si>
  <si>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</si>
  <si>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</si>
  <si>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</si>
  <si>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</si>
  <si>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</si>
  <si>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</si>
  <si>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</si>
  <si>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</si>
  <si>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</si>
  <si>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</si>
  <si>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</si>
  <si>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</si>
  <si>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</si>
  <si>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</si>
  <si>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</si>
  <si>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</si>
  <si>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</si>
  <si>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</si>
  <si>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</si>
  <si>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</si>
  <si>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</si>
  <si>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</si>
  <si>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</si>
  <si>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</si>
  <si>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</si>
  <si>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</si>
  <si>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</si>
  <si>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</si>
  <si>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</si>
  <si>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</si>
  <si>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</si>
  <si>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</si>
  <si>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</si>
  <si>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</si>
  <si>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</si>
  <si>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</si>
  <si>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</si>
  <si>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</si>
  <si>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</si>
  <si>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</si>
  <si>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</si>
  <si>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</si>
  <si>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</si>
  <si>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</si>
  <si>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</si>
  <si>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</si>
  <si>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</si>
  <si>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</si>
  <si>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</si>
  <si>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</si>
  <si>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</si>
  <si>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</si>
  <si>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</si>
  <si>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</si>
  <si>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</si>
  <si>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</si>
  <si>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</si>
  <si>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</si>
  <si>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</si>
  <si>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</si>
  <si>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</si>
  <si>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</si>
  <si>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</si>
  <si>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</si>
  <si>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</si>
  <si>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</si>
  <si>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</si>
  <si>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</si>
  <si>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</si>
  <si>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</si>
  <si>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</si>
  <si>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</si>
  <si>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</si>
  <si>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</si>
  <si>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</si>
  <si>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</si>
  <si>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</si>
  <si>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</si>
  <si>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</si>
  <si>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</si>
  <si>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</si>
  <si>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</si>
  <si>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</si>
  <si>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</si>
  <si>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</si>
  <si>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</si>
  <si>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</si>
  <si>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</si>
  <si>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</si>
  <si>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</si>
  <si>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</si>
  <si>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</si>
  <si>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</si>
  <si>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</si>
  <si>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</si>
  <si>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</si>
  <si>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</si>
  <si>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</si>
  <si>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</si>
  <si>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</si>
  <si>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</si>
  <si>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</si>
  <si>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</si>
  <si>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</si>
  <si>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</si>
  <si>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</si>
  <si>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</si>
  <si>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</si>
  <si>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</si>
  <si>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</si>
  <si>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</si>
  <si>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</si>
  <si>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</si>
  <si>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</si>
  <si>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</si>
  <si>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</si>
  <si>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</si>
  <si>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</si>
  <si>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</si>
  <si>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</si>
  <si>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</si>
  <si>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</si>
  <si>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</si>
  <si>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</si>
  <si>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</si>
  <si>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</si>
  <si>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</si>
  <si>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</si>
  <si>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</si>
  <si>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</si>
  <si>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</si>
  <si>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</si>
  <si>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</si>
  <si>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</si>
  <si>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</si>
  <si>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</si>
  <si>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</si>
  <si>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</si>
  <si>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</si>
  <si>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</si>
  <si>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</si>
  <si>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</si>
  <si>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</si>
  <si>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</si>
  <si>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</si>
  <si>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</si>
  <si>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</si>
  <si>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</si>
  <si>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</si>
  <si>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</si>
  <si>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</si>
  <si>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</si>
  <si>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</si>
  <si>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</si>
  <si>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</si>
  <si>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</si>
  <si>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</si>
  <si>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</si>
  <si>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</si>
  <si>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</si>
  <si>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</si>
  <si>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</si>
  <si>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</si>
  <si>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</si>
  <si>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</si>
  <si>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</si>
  <si>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</si>
  <si>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</si>
  <si>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</si>
  <si>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</si>
  <si>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</si>
  <si>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</si>
  <si>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</si>
  <si>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</si>
  <si>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</si>
  <si>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</si>
  <si>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</si>
  <si>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</si>
  <si>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</si>
  <si>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</si>
  <si>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</si>
  <si>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</si>
  <si>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</si>
  <si>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</si>
  <si>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</si>
  <si>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</si>
  <si>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</si>
  <si>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</si>
  <si>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</si>
  <si>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</si>
  <si>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</si>
  <si>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</si>
  <si>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</si>
  <si>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</si>
  <si>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</si>
  <si>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</si>
  <si>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</si>
  <si>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</si>
  <si>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</si>
  <si>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</si>
  <si>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</si>
  <si>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</si>
  <si>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</si>
  <si>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</si>
  <si>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</si>
  <si>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</si>
  <si>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</si>
  <si>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</si>
  <si>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</si>
  <si>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</si>
  <si>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</si>
  <si>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</si>
  <si>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</si>
  <si>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</si>
  <si>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</si>
  <si>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</si>
  <si>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</si>
  <si>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</si>
  <si>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</si>
  <si>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</si>
  <si>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</si>
  <si>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</si>
  <si>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</si>
  <si>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</si>
  <si>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</si>
  <si>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</si>
  <si>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</si>
  <si>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</si>
  <si>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</si>
  <si>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</si>
  <si>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</si>
  <si>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</si>
  <si>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</si>
  <si>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</si>
  <si>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</si>
  <si>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</si>
  <si>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</si>
  <si>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</si>
  <si>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</si>
  <si>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</si>
  <si>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</si>
  <si>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</si>
  <si>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</si>
  <si>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</si>
  <si>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</si>
  <si>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</si>
  <si>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</si>
  <si>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</si>
  <si>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</si>
  <si>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</si>
  <si>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</si>
  <si>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</si>
  <si>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</si>
  <si>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</si>
  <si>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</si>
  <si>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</si>
  <si>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</si>
  <si>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</si>
  <si>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</si>
  <si>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</si>
  <si>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</si>
  <si>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</si>
  <si>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</si>
  <si>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</si>
  <si>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</si>
  <si>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</si>
  <si>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</si>
  <si>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</si>
  <si>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</si>
  <si>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</si>
  <si>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</si>
  <si>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</si>
  <si>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</si>
  <si>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</si>
  <si>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</si>
  <si>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</si>
  <si>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</si>
  <si>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</si>
  <si>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</si>
  <si>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</si>
  <si>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</si>
  <si>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</si>
  <si>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</si>
  <si>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</si>
  <si>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</si>
  <si>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</si>
  <si>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</si>
  <si>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</si>
  <si>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</si>
  <si>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</si>
  <si>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</si>
  <si>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</si>
  <si>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</si>
  <si>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</si>
  <si>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</si>
  <si>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</si>
  <si>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</si>
  <si>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</si>
  <si>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</si>
  <si>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</si>
  <si>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</si>
  <si>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</si>
  <si>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</si>
  <si>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</si>
  <si>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</si>
  <si>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</si>
  <si>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</si>
  <si>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</si>
  <si>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</si>
  <si>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</si>
  <si>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</si>
  <si>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</si>
  <si>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</si>
  <si>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</si>
  <si>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</si>
  <si>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</si>
  <si>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</si>
  <si>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</si>
  <si>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</si>
  <si>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</si>
  <si>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</si>
  <si>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</si>
  <si>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</si>
  <si>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</si>
  <si>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</si>
  <si>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</si>
  <si>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</si>
  <si>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</si>
  <si>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</si>
  <si>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</si>
  <si>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</si>
  <si>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</si>
  <si>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</si>
  <si>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</si>
  <si>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</si>
  <si>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</si>
  <si>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</si>
  <si>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</si>
  <si>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</si>
  <si>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</si>
  <si>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</si>
  <si>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</si>
  <si>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</si>
  <si>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</si>
  <si>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</si>
  <si>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</si>
  <si>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</si>
  <si>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</si>
  <si>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</si>
  <si>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</si>
  <si>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</si>
  <si>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</si>
  <si>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</si>
  <si>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</si>
  <si>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</si>
  <si>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</si>
  <si>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</si>
  <si>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</si>
  <si>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</si>
  <si>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</si>
  <si>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</si>
  <si>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</si>
  <si>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</si>
  <si>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</si>
  <si>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</si>
  <si>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</si>
  <si>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</si>
  <si>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</si>
  <si>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</si>
  <si>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</si>
  <si>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</si>
  <si>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</si>
  <si>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</si>
  <si>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</si>
  <si>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</si>
  <si>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</si>
  <si>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</si>
  <si>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</si>
  <si>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</si>
  <si>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</si>
  <si>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</si>
  <si>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</si>
  <si>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</si>
  <si>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</si>
  <si>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</si>
  <si>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</si>
  <si>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</si>
  <si>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</si>
  <si>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</si>
  <si>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</si>
  <si>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</si>
  <si>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</si>
  <si>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</si>
  <si>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</si>
  <si>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</si>
  <si>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</si>
  <si>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</si>
  <si>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</si>
  <si>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</si>
  <si>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</si>
  <si>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</si>
  <si>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</si>
  <si>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</si>
  <si>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</si>
  <si>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</si>
  <si>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</si>
  <si>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</si>
  <si>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</si>
  <si>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</si>
  <si>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</si>
  <si>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</si>
  <si>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</si>
  <si>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</si>
  <si>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</si>
  <si>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</si>
  <si>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</si>
  <si>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</si>
  <si>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</si>
  <si>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</si>
  <si>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</si>
  <si>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</si>
  <si>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</si>
  <si>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</si>
  <si>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</si>
  <si>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</si>
  <si>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</si>
  <si>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</si>
  <si>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</si>
  <si>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</si>
  <si>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</si>
  <si>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</si>
  <si>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</si>
  <si>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</si>
  <si>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</si>
  <si>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</si>
  <si>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</si>
  <si>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</si>
  <si>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</si>
  <si>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</si>
  <si>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</si>
  <si>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</si>
  <si>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</si>
  <si>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</si>
  <si>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</si>
  <si>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</si>
  <si>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</si>
  <si>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</si>
  <si>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</si>
  <si>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</si>
  <si>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</si>
  <si>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</si>
  <si>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</si>
  <si>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</si>
  <si>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</si>
  <si>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</si>
  <si>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</si>
  <si>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</si>
  <si>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</si>
  <si>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</si>
  <si>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</si>
  <si>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</si>
  <si>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</si>
  <si>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</si>
  <si>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</si>
  <si>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</si>
  <si>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</si>
  <si>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</si>
  <si>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</si>
  <si>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</si>
  <si>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</si>
  <si>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</si>
  <si>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</si>
  <si>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</si>
  <si>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</si>
  <si>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</si>
  <si>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</si>
  <si>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</si>
  <si>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</si>
  <si>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</si>
  <si>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</si>
  <si>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</si>
  <si>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</si>
  <si>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</si>
  <si>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</si>
  <si>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</si>
  <si>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</si>
  <si>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</si>
  <si>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</si>
  <si>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</si>
  <si>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</si>
  <si>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</si>
  <si>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</si>
  <si>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</si>
  <si>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</si>
  <si>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</si>
  <si>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</si>
  <si>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</si>
  <si>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</si>
  <si>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</si>
  <si>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</si>
  <si>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</si>
  <si>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</si>
  <si>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</si>
  <si>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</si>
  <si>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</si>
  <si>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</si>
  <si>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</si>
  <si>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</si>
  <si>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</si>
  <si>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</si>
  <si>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</si>
  <si>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</si>
  <si>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</si>
  <si>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</si>
  <si>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</si>
  <si>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</si>
  <si>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</si>
  <si>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</si>
  <si>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</si>
  <si>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</si>
  <si>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</si>
  <si>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</si>
  <si>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</si>
  <si>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</si>
  <si>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</si>
  <si>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</si>
  <si>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</si>
  <si>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</si>
  <si>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</si>
  <si>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</si>
  <si>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</si>
  <si>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</si>
  <si>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</si>
  <si>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</si>
  <si>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</si>
  <si>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</si>
  <si>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</si>
  <si>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</si>
  <si>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</si>
  <si>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</si>
  <si>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</si>
  <si>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</si>
  <si>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</si>
  <si>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</si>
  <si>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</si>
  <si>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</si>
  <si>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</si>
  <si>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</si>
  <si>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</si>
  <si>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</si>
  <si>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</si>
  <si>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</si>
  <si>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</si>
  <si>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</si>
  <si>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</si>
  <si>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</si>
  <si>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</si>
  <si>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</si>
  <si>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</si>
  <si>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</si>
  <si>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</si>
  <si>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</si>
  <si>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</si>
  <si>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</si>
  <si>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</si>
  <si>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</si>
  <si>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</si>
  <si>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</si>
  <si>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</si>
  <si>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</si>
  <si>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</si>
  <si>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</si>
  <si>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</si>
  <si>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</si>
  <si>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</si>
  <si>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</si>
  <si>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</si>
  <si>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</si>
  <si>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</si>
  <si>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</si>
  <si>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</si>
  <si>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</si>
  <si>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</si>
  <si>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</si>
  <si>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</si>
  <si>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</si>
  <si>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</si>
  <si>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</si>
  <si>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</si>
  <si>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</si>
  <si>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</si>
  <si>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</si>
  <si>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</si>
  <si>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</si>
  <si>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</si>
  <si>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</si>
  <si>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</si>
  <si>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</si>
  <si>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</si>
  <si>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</si>
  <si>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</si>
  <si>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</si>
  <si>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</si>
  <si>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</si>
  <si>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</si>
  <si>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</si>
  <si>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</si>
  <si>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</si>
  <si>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</si>
  <si>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</si>
  <si>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</si>
  <si>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</si>
  <si>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</si>
  <si>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</si>
  <si>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</si>
  <si>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</si>
  <si>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</si>
  <si>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</si>
  <si>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</si>
  <si>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</si>
  <si>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</si>
  <si>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</si>
  <si>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</si>
  <si>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</si>
  <si>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</si>
  <si>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</si>
  <si>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</si>
  <si>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</si>
  <si>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</si>
  <si>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</si>
  <si>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</si>
  <si>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</si>
  <si>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</si>
  <si>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</si>
  <si>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</si>
  <si>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</si>
  <si>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</si>
  <si>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</si>
  <si>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</si>
  <si>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</si>
  <si>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</si>
  <si>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</si>
  <si>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</si>
  <si>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</si>
  <si>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</si>
  <si>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</si>
  <si>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</si>
  <si>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</si>
  <si>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</si>
  <si>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</si>
  <si>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</si>
  <si>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</si>
  <si>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</si>
  <si>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</si>
  <si>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</si>
  <si>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</si>
  <si>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</si>
  <si>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</si>
  <si>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</si>
  <si>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</si>
  <si>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</si>
  <si>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</si>
  <si>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</si>
  <si>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</si>
  <si>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</si>
  <si>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</si>
  <si>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</si>
  <si>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</si>
  <si>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</si>
  <si>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</si>
  <si>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</si>
  <si>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</si>
  <si>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</si>
  <si>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</si>
  <si>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</si>
  <si>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</si>
  <si>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</si>
  <si>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</si>
  <si>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</si>
  <si>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</si>
  <si>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</si>
  <si>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</si>
  <si>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</si>
  <si>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</si>
  <si>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</si>
  <si>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</si>
  <si>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</si>
  <si>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</si>
  <si>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</si>
  <si>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</si>
  <si>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</si>
  <si>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</si>
  <si>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</si>
  <si>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</si>
  <si>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</si>
  <si>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</si>
  <si>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</si>
  <si>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</si>
  <si>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</si>
  <si>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</si>
  <si>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</si>
  <si>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</si>
  <si>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</si>
  <si>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</si>
  <si>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</si>
  <si>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</si>
  <si>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</si>
  <si>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</si>
  <si>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</si>
  <si>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</si>
  <si>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</si>
  <si>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</si>
  <si>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</si>
  <si>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</si>
  <si>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</si>
  <si>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</si>
  <si>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</si>
  <si>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</si>
  <si>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</si>
  <si>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</si>
  <si>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</si>
  <si>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</si>
  <si>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</si>
  <si>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</si>
  <si>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</si>
  <si>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</si>
  <si>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</si>
  <si>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</si>
  <si>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</si>
  <si>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</si>
  <si>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</si>
  <si>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</si>
  <si>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</si>
  <si>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</si>
  <si>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</si>
  <si>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</si>
  <si>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</si>
  <si>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</si>
  <si>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</si>
  <si>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</si>
  <si>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</si>
  <si>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</si>
  <si>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</si>
  <si>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</si>
  <si>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</si>
  <si>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</si>
  <si>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</si>
  <si>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</si>
  <si>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</si>
  <si>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</si>
  <si>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</si>
  <si>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</si>
  <si>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</si>
  <si>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</si>
  <si>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</si>
  <si>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</si>
  <si>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</si>
  <si>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</si>
  <si>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</si>
  <si>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</si>
  <si>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</si>
  <si>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</si>
  <si>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</si>
  <si>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</si>
  <si>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</si>
  <si>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</si>
  <si>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</si>
  <si>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</si>
  <si>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</si>
  <si>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</si>
  <si>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</si>
  <si>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</si>
  <si>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</si>
  <si>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</si>
  <si>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</si>
  <si>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</si>
  <si>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</si>
  <si>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</si>
  <si>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</si>
  <si>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</si>
  <si>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</si>
  <si>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</si>
  <si>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</si>
  <si>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</si>
  <si>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</si>
  <si>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</si>
  <si>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</si>
  <si>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</si>
  <si>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</si>
  <si>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</si>
  <si>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</si>
  <si>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</si>
  <si>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</si>
  <si>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</si>
  <si>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</si>
  <si>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</si>
  <si>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</si>
  <si>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</si>
  <si>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</si>
  <si>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</si>
  <si>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</si>
  <si>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</si>
  <si>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</si>
  <si>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</si>
  <si>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</si>
  <si>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</si>
  <si>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</si>
  <si>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</si>
  <si>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</si>
  <si>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</si>
  <si>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</si>
  <si>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</si>
  <si>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</si>
  <si>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</si>
  <si>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</si>
  <si>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</si>
  <si>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</si>
  <si>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</si>
  <si>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</si>
  <si>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</si>
  <si>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</si>
  <si>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</si>
  <si>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</si>
  <si>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</si>
  <si>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</si>
  <si>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</si>
  <si>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</si>
  <si>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</si>
  <si>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</si>
  <si>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</si>
  <si>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</si>
  <si>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</si>
  <si>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</si>
  <si>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</si>
  <si>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</si>
  <si>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</si>
  <si>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</si>
  <si>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</si>
  <si>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</si>
  <si>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</si>
  <si>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</si>
  <si>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</si>
  <si>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</si>
  <si>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</si>
  <si>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</si>
  <si>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</si>
  <si>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</si>
  <si>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</si>
  <si>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</si>
  <si>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</si>
  <si>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</si>
  <si>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</si>
  <si>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</si>
  <si>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</si>
  <si>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</si>
  <si>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</si>
  <si>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</si>
  <si>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</si>
  <si>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</si>
  <si>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</si>
  <si>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</si>
  <si>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</si>
  <si>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</si>
  <si>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</si>
  <si>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</si>
  <si>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</si>
  <si>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</si>
  <si>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</si>
  <si>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</si>
  <si>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</si>
  <si>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</si>
  <si>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</si>
  <si>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</si>
  <si>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</si>
  <si>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</si>
  <si>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</si>
  <si>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</si>
  <si>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</si>
  <si>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</si>
  <si>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</si>
  <si>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</si>
  <si>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</si>
  <si>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</si>
  <si>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</si>
  <si>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</si>
  <si>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</si>
  <si>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</si>
  <si>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</si>
  <si>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</si>
  <si>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</si>
  <si>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</si>
  <si>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</si>
  <si>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</si>
  <si>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</si>
  <si>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</si>
  <si>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</si>
  <si>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</si>
  <si>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</si>
  <si>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</si>
  <si>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</si>
  <si>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</si>
  <si>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</si>
  <si>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</si>
  <si>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</si>
  <si>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</si>
  <si>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</si>
  <si>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</si>
  <si>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</si>
  <si>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</si>
  <si>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</si>
  <si>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</si>
  <si>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</si>
  <si>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</si>
  <si>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</si>
  <si>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</si>
  <si>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</si>
  <si>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</si>
  <si>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</si>
  <si>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</si>
  <si>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</si>
  <si>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</si>
  <si>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</si>
  <si>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</si>
  <si>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</si>
  <si>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</si>
  <si>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</si>
  <si>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</si>
  <si>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</si>
  <si>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</si>
  <si>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</si>
  <si>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</si>
  <si>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</si>
  <si>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</si>
  <si>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</si>
  <si>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</si>
  <si>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</si>
  <si>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</si>
  <si>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</si>
  <si>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</si>
  <si>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</si>
  <si>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</si>
  <si>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</si>
  <si>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</si>
  <si>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</si>
  <si>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</si>
  <si>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</si>
  <si>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</si>
  <si>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</si>
  <si>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</si>
  <si>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</si>
  <si>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</si>
  <si>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</si>
  <si>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</si>
  <si>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</si>
  <si>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</si>
  <si>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</si>
  <si>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</si>
  <si>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</si>
  <si>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</si>
  <si>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</si>
  <si>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</si>
  <si>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</si>
  <si>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</si>
  <si>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</si>
  <si>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</si>
  <si>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</si>
  <si>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</si>
  <si>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</si>
  <si>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</si>
  <si>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</si>
  <si>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</si>
  <si>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</si>
  <si>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</si>
  <si>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</si>
  <si>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</si>
  <si>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</si>
  <si>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</si>
  <si>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</si>
  <si>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</si>
  <si>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</si>
  <si>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</si>
  <si>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</si>
  <si>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</si>
  <si>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</si>
  <si>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</si>
  <si>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</si>
  <si>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</si>
  <si>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</si>
  <si>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</si>
  <si>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</si>
  <si>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</si>
  <si>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</si>
  <si>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</si>
  <si>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</si>
  <si>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</si>
  <si>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</si>
  <si>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</si>
  <si>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</si>
  <si>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</si>
  <si>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</si>
  <si>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</si>
  <si>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</si>
  <si>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</si>
  <si>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</si>
  <si>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</si>
  <si>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</si>
  <si>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</si>
  <si>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</si>
  <si>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</si>
  <si>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</si>
  <si>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</si>
  <si>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</si>
  <si>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</si>
  <si>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</si>
  <si>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</si>
  <si>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</si>
  <si>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</si>
  <si>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</si>
  <si>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</si>
  <si>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</si>
  <si>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</si>
  <si>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</si>
  <si>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</si>
  <si>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</si>
  <si>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</si>
  <si>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</si>
  <si>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</si>
  <si>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</si>
  <si>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</si>
  <si>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</si>
  <si>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</si>
  <si>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</si>
  <si>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</si>
  <si>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</si>
  <si>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</si>
  <si>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</si>
  <si>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</si>
  <si>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</si>
  <si>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</si>
  <si>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</si>
  <si>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</si>
  <si>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</si>
  <si>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</si>
  <si>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</si>
  <si>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</si>
  <si>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</si>
  <si>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</si>
  <si>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</si>
  <si>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</si>
  <si>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</si>
  <si>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</si>
  <si>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</si>
  <si>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</si>
  <si>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</si>
  <si>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</si>
  <si>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</si>
  <si>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</si>
  <si>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</si>
  <si>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</si>
  <si>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</si>
  <si>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</si>
  <si>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</si>
  <si>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</si>
  <si>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</si>
  <si>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</si>
  <si>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</si>
  <si>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</si>
  <si>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</si>
  <si>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</si>
  <si>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</si>
  <si>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</si>
  <si>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</si>
  <si>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</si>
  <si>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</si>
  <si>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</si>
  <si>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</si>
  <si>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</si>
  <si>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</si>
  <si>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</si>
  <si>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</si>
  <si>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</si>
  <si>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</si>
  <si>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</si>
  <si>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</si>
  <si>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</si>
  <si>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</si>
  <si>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</si>
  <si>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</si>
  <si>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</si>
  <si>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</si>
  <si>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</si>
  <si>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</si>
  <si>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</si>
  <si>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</si>
  <si>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</si>
  <si>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</si>
  <si>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</si>
  <si>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</si>
  <si>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</si>
  <si>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</si>
  <si>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</si>
  <si>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</si>
  <si>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</si>
  <si>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</si>
  <si>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</si>
  <si>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</si>
  <si>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</si>
  <si>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</si>
  <si>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</si>
  <si>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</si>
  <si>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</si>
  <si>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</si>
  <si>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</si>
  <si>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</si>
  <si>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</si>
  <si>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</si>
  <si>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</si>
  <si>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</si>
  <si>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</si>
  <si>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</si>
  <si>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</si>
  <si>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</si>
  <si>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</si>
  <si>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</si>
  <si>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</si>
  <si>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</si>
  <si>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</si>
  <si>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</si>
  <si>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</si>
  <si>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</si>
  <si>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</si>
  <si>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</si>
  <si>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</si>
  <si>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</si>
  <si>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</si>
  <si>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</si>
  <si>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</si>
  <si>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</si>
  <si>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</si>
  <si>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</si>
  <si>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</si>
  <si>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</si>
  <si>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</si>
  <si>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</si>
  <si>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</si>
  <si>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</si>
  <si>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</si>
  <si>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</si>
  <si>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</si>
  <si>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</si>
  <si>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</si>
  <si>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</si>
  <si>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</si>
  <si>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</si>
  <si>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</si>
  <si>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</si>
  <si>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</si>
  <si>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</si>
  <si>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</si>
  <si>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</si>
  <si>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</si>
  <si>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</si>
  <si>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</si>
  <si>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</si>
  <si>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</si>
  <si>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</si>
  <si>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</si>
  <si>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</si>
  <si>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</si>
  <si>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</si>
  <si>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</si>
  <si>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</si>
  <si>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</si>
  <si>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</si>
  <si>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</si>
  <si>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</si>
  <si>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</si>
  <si>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</si>
  <si>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</si>
  <si>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</si>
  <si>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</si>
  <si>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</si>
  <si>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</si>
  <si>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</si>
  <si>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</si>
  <si>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</si>
  <si>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</si>
  <si>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</si>
  <si>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</si>
  <si>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</si>
  <si>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</si>
  <si>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</si>
  <si>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</si>
  <si>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</si>
  <si>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</si>
  <si>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</si>
  <si>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</si>
  <si>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</si>
  <si>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</si>
  <si>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</si>
  <si>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</si>
  <si>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</si>
  <si>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</si>
  <si>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</si>
  <si>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</si>
  <si>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</si>
  <si>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</si>
  <si>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</si>
  <si>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</si>
  <si>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</si>
  <si>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</si>
  <si>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</si>
  <si>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</si>
  <si>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</si>
  <si>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</si>
  <si>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</si>
  <si>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</si>
  <si>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</si>
  <si>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</si>
  <si>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</si>
  <si>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</si>
  <si>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</si>
  <si>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</si>
  <si>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</si>
  <si>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</si>
  <si>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</si>
  <si>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</si>
  <si>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</si>
  <si>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</si>
  <si>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</si>
  <si>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</si>
  <si>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</si>
  <si>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</si>
  <si>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</si>
  <si>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</si>
  <si>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</si>
  <si>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</si>
  <si>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</si>
  <si>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</si>
  <si>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</si>
  <si>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</si>
  <si>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</si>
  <si>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</si>
  <si>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</si>
  <si>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</si>
  <si>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</si>
  <si>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</si>
  <si>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</si>
  <si>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</si>
  <si>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</si>
  <si>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</si>
  <si>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</si>
  <si>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</si>
  <si>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</si>
  <si>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</si>
  <si>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</si>
  <si>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</si>
  <si>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</si>
  <si>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</si>
  <si>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</si>
  <si>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</si>
  <si>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</si>
  <si>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</si>
  <si>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</si>
  <si>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</si>
  <si>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</si>
  <si>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</si>
  <si>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</si>
  <si>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</si>
  <si>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</si>
  <si>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</si>
  <si>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</si>
  <si>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</si>
  <si>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</si>
  <si>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</si>
  <si>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</si>
  <si>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</si>
  <si>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</si>
  <si>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</si>
  <si>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</si>
  <si>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</si>
  <si>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</si>
  <si>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</si>
  <si>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</si>
  <si>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</si>
  <si>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</si>
  <si>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</si>
  <si>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</si>
  <si>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</si>
  <si>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</si>
  <si>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</si>
  <si>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</si>
  <si>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</si>
  <si>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</si>
  <si>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</si>
  <si>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</si>
  <si>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</si>
  <si>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</si>
  <si>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</si>
  <si>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</si>
  <si>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</si>
  <si>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</si>
  <si>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</si>
  <si>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</si>
  <si>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</si>
  <si>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</si>
  <si>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</si>
  <si>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</si>
  <si>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</si>
  <si>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</si>
  <si>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</si>
  <si>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</si>
  <si>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</si>
  <si>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</si>
  <si>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</si>
  <si>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</si>
  <si>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</si>
  <si>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</si>
  <si>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</si>
  <si>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</si>
  <si>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</si>
  <si>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</si>
  <si>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</si>
  <si>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</si>
  <si>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</si>
  <si>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</si>
  <si>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</si>
  <si>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</si>
  <si>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</si>
  <si>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</si>
  <si>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</si>
  <si>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</si>
  <si>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</si>
  <si>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</si>
  <si>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</si>
  <si>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</si>
  <si>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</si>
  <si>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</si>
  <si>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</si>
  <si>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</si>
  <si>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</si>
  <si>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</si>
  <si>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</si>
  <si>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</si>
  <si>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</si>
  <si>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</si>
  <si>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</si>
  <si>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</si>
  <si>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</si>
  <si>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</si>
  <si>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</si>
  <si>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</si>
  <si>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</si>
  <si>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</si>
  <si>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</si>
  <si>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</si>
  <si>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</si>
  <si>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</si>
  <si>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</si>
  <si>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</si>
  <si>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</si>
  <si>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</si>
  <si>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</si>
  <si>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</si>
  <si>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</si>
  <si>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</si>
  <si>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</si>
  <si>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</si>
  <si>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</si>
  <si>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</si>
  <si>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</si>
  <si>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</si>
  <si>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</si>
  <si>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</si>
  <si>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</si>
  <si>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</si>
  <si>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</si>
  <si>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</si>
  <si>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</si>
  <si>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</si>
  <si>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</si>
  <si>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</si>
  <si>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</si>
  <si>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</si>
  <si>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</si>
  <si>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</si>
  <si>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</si>
  <si>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</si>
  <si>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</si>
  <si>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</si>
  <si>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</si>
  <si>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</si>
  <si>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</si>
  <si>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</si>
  <si>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</si>
  <si>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</si>
  <si>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</si>
  <si>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</si>
  <si>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</si>
  <si>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</si>
  <si>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</si>
  <si>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</si>
  <si>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</si>
  <si>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</si>
  <si>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</si>
  <si>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</si>
  <si>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</si>
  <si>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</si>
  <si>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</si>
  <si>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</si>
  <si>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</si>
  <si>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</si>
  <si>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</si>
  <si>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</si>
  <si>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</si>
  <si>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</si>
  <si>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</si>
  <si>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</si>
  <si>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</si>
  <si>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</si>
  <si>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</si>
  <si>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</si>
  <si>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</si>
  <si>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</si>
  <si>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</si>
  <si>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</si>
  <si>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</si>
  <si>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</si>
  <si>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</si>
  <si>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</si>
  <si>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</si>
  <si>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</si>
  <si>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</si>
  <si>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</si>
  <si>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</si>
  <si>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</si>
  <si>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</si>
  <si>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</si>
  <si>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</si>
  <si>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</si>
  <si>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</si>
  <si>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</si>
  <si>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</si>
  <si>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</si>
  <si>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</si>
  <si>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</si>
  <si>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</si>
  <si>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</si>
  <si>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</si>
  <si>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</si>
  <si>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</si>
  <si>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</si>
  <si>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</si>
  <si>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</si>
  <si>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</si>
  <si>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</si>
  <si>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</si>
  <si>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</si>
  <si>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</si>
  <si>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</si>
  <si>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</si>
  <si>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</si>
  <si>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</si>
  <si>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</si>
  <si>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</si>
  <si>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</si>
  <si>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</si>
  <si>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</si>
  <si>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</si>
  <si>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</si>
  <si>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</si>
  <si>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</si>
  <si>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</si>
  <si>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</si>
  <si>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</si>
  <si>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</si>
  <si>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</si>
  <si>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</si>
  <si>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</si>
  <si>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</si>
  <si>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</si>
  <si>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</si>
  <si>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</si>
  <si>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</si>
  <si>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</si>
  <si>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</si>
  <si>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</si>
  <si>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</si>
  <si>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</si>
  <si>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</si>
  <si>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</si>
  <si>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</si>
  <si>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</si>
  <si>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</si>
  <si>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</si>
  <si>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</si>
  <si>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</si>
  <si>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</si>
  <si>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</si>
  <si>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</si>
  <si>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</si>
  <si>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</si>
  <si>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</si>
  <si>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</si>
  <si>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</si>
  <si>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</si>
  <si>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</si>
  <si>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</si>
  <si>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</si>
  <si>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</si>
  <si>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</si>
  <si>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</si>
  <si>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</si>
  <si>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</si>
  <si>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</si>
  <si>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</si>
  <si>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</si>
  <si>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</si>
  <si>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</si>
  <si>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</si>
  <si>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</si>
  <si>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</si>
  <si>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</si>
  <si>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</si>
  <si>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</si>
  <si>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</si>
  <si>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</si>
  <si>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</si>
  <si>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</si>
  <si>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</si>
  <si>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</si>
  <si>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</si>
  <si>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</si>
  <si>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</si>
  <si>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</si>
  <si>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</si>
  <si>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</si>
  <si>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</si>
  <si>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</si>
  <si>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</si>
  <si>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</si>
  <si>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</si>
  <si>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</si>
  <si>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</si>
  <si>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</si>
  <si>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</si>
  <si>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</si>
  <si>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</si>
  <si>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</si>
  <si>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</si>
  <si>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</si>
  <si>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</si>
  <si>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</si>
  <si>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</si>
  <si>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</si>
  <si>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</si>
  <si>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</si>
  <si>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</si>
  <si>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</si>
  <si>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</si>
  <si>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</si>
  <si>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</si>
  <si>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</si>
  <si>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</si>
  <si>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</si>
  <si>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</si>
  <si>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</si>
  <si>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</si>
  <si>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</si>
  <si>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</si>
  <si>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</si>
  <si>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</si>
  <si>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</si>
  <si>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</si>
  <si>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</si>
  <si>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</si>
  <si>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</si>
  <si>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</si>
  <si>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</si>
  <si>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</si>
  <si>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</si>
  <si>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</si>
  <si>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</si>
  <si>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</si>
  <si>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</si>
  <si>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</si>
  <si>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</si>
  <si>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</si>
  <si>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</si>
  <si>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</si>
  <si>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</si>
  <si>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</si>
  <si>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</si>
  <si>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</si>
  <si>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</si>
  <si>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</si>
  <si>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</si>
  <si>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</si>
  <si>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</si>
  <si>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</si>
  <si>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</si>
  <si>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</si>
  <si>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</si>
  <si>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</si>
  <si>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</si>
  <si>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</si>
  <si>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</si>
  <si>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</si>
  <si>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</si>
  <si>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</si>
  <si>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</si>
  <si>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</si>
  <si>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</si>
  <si>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</si>
  <si>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</si>
  <si>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</si>
  <si>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</si>
  <si>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</si>
  <si>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</si>
  <si>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</si>
  <si>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</si>
  <si>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</si>
  <si>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</si>
  <si>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</si>
  <si>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</si>
  <si>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</si>
  <si>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</si>
  <si>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</si>
  <si>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</si>
  <si>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</si>
  <si>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</si>
  <si>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</si>
  <si>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</si>
  <si>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</si>
  <si>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</si>
  <si>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</si>
  <si>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</si>
  <si>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</si>
  <si>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</si>
  <si>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</si>
  <si>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</si>
  <si>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</si>
  <si>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</si>
  <si>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</si>
  <si>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</si>
  <si>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</si>
  <si>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</si>
  <si>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</si>
  <si>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</si>
  <si>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</si>
  <si>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</si>
  <si>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</si>
  <si>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</si>
  <si>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</si>
  <si>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</si>
  <si>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</si>
  <si>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</si>
  <si>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</si>
  <si>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</si>
  <si>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</si>
  <si>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</si>
  <si>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</si>
  <si>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</si>
  <si>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</si>
  <si>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</si>
  <si>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</si>
  <si>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</si>
  <si>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</si>
  <si>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</si>
  <si>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</si>
  <si>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</si>
  <si>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</si>
  <si>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</si>
  <si>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</si>
  <si>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</si>
  <si>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</si>
  <si>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</si>
  <si>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</si>
  <si>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</si>
  <si>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</si>
  <si>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</si>
  <si>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</si>
  <si>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</si>
  <si>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</si>
  <si>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</si>
  <si>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</si>
  <si>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</si>
  <si>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</si>
  <si>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</si>
  <si>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</si>
  <si>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</si>
  <si>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</si>
  <si>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</si>
  <si>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</si>
  <si>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</si>
  <si>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</si>
  <si>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</si>
  <si>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</si>
  <si>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</si>
  <si>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</si>
  <si>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</si>
  <si>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</si>
  <si>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</si>
  <si>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</si>
  <si>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</si>
  <si>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</si>
  <si>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</si>
  <si>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</si>
  <si>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</si>
  <si>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</si>
  <si>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</si>
  <si>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</si>
  <si>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</si>
  <si>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</si>
  <si>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</si>
  <si>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</si>
  <si>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</si>
  <si>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</si>
  <si>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</si>
  <si>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</si>
  <si>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</si>
  <si>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</si>
  <si>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</si>
  <si>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</si>
  <si>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</si>
  <si>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</si>
  <si>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</si>
  <si>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</si>
  <si>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</si>
  <si>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</si>
  <si>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</si>
  <si>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</si>
  <si>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</si>
  <si>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</si>
  <si>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</si>
  <si>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</si>
  <si>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</si>
  <si>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</si>
  <si>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</si>
  <si>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</si>
  <si>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</si>
  <si>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</si>
  <si>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</si>
  <si>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</si>
  <si>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</si>
  <si>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</si>
  <si>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</si>
  <si>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</si>
  <si>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</si>
  <si>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</si>
  <si>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</si>
  <si>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</si>
  <si>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</si>
  <si>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</si>
  <si>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</si>
  <si>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</si>
  <si>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</si>
  <si>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</si>
  <si>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</si>
  <si>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</si>
  <si>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</si>
  <si>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</si>
  <si>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</si>
  <si>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</si>
  <si>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</si>
  <si>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</si>
  <si>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</si>
  <si>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</si>
  <si>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</si>
  <si>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</si>
  <si>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</si>
  <si>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</si>
  <si>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</si>
  <si>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</si>
  <si>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</si>
  <si>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</si>
  <si>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</si>
  <si>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</si>
  <si>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</si>
  <si>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</si>
  <si>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</si>
  <si>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</si>
  <si>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</si>
  <si>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</si>
  <si>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</si>
  <si>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</si>
  <si>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</si>
  <si>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</si>
  <si>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</si>
  <si>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</si>
  <si>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</si>
  <si>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</si>
  <si>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</si>
  <si>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</si>
  <si>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</si>
  <si>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</si>
  <si>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</si>
  <si>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</si>
  <si>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</si>
  <si>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</si>
  <si>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</si>
  <si>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</si>
  <si>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</si>
  <si>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</si>
  <si>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</si>
  <si>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</si>
  <si>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</si>
  <si>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</si>
  <si>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</si>
  <si>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</si>
  <si>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</si>
  <si>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</si>
  <si>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</si>
  <si>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</si>
  <si>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</si>
  <si>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</si>
  <si>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</si>
  <si>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</si>
  <si>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</si>
  <si>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</si>
  <si>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</si>
  <si>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</si>
  <si>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</si>
  <si>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</si>
  <si>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</si>
  <si>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</si>
  <si>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</si>
  <si>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</si>
  <si>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</si>
  <si>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</si>
  <si>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</si>
  <si>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</si>
  <si>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</si>
  <si>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</si>
  <si>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</si>
  <si>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</si>
  <si>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</si>
  <si>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</si>
  <si>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</si>
  <si>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</si>
  <si>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</si>
  <si>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</si>
  <si>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</si>
  <si>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</si>
  <si>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</si>
  <si>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</si>
  <si>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</si>
  <si>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</si>
  <si>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</si>
  <si>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</si>
  <si>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</si>
  <si>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</si>
  <si>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</si>
  <si>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</si>
  <si>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</si>
  <si>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</si>
  <si>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</si>
  <si>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</si>
  <si>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</si>
  <si>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</si>
  <si>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</si>
  <si>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</si>
  <si>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</si>
  <si>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</si>
  <si>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</si>
  <si>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</si>
  <si>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</si>
  <si>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</si>
  <si>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</si>
  <si>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</si>
  <si>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</si>
  <si>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</si>
  <si>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</si>
  <si>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</si>
  <si>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</si>
  <si>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</si>
  <si>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</si>
  <si>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</si>
  <si>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</si>
  <si>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</si>
  <si>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</si>
  <si>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</si>
  <si>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</si>
  <si>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</si>
  <si>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</si>
  <si>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</si>
  <si>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</si>
  <si>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</si>
  <si>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</si>
  <si>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</si>
  <si>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</si>
  <si>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</si>
  <si>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</si>
  <si>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</si>
  <si>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</si>
  <si>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</si>
  <si>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</si>
  <si>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</si>
  <si>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</si>
  <si>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</si>
  <si>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</si>
  <si>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</si>
  <si>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</si>
  <si>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</si>
  <si>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</si>
  <si>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</si>
  <si>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</si>
  <si>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</si>
  <si>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</si>
  <si>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</si>
  <si>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</si>
  <si>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</si>
  <si>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</si>
  <si>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</si>
  <si>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</si>
  <si>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</si>
  <si>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</si>
  <si>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</si>
  <si>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</si>
  <si>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</si>
  <si>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</si>
  <si>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</si>
  <si>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</si>
  <si>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</si>
  <si>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</si>
  <si>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</si>
  <si>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</si>
  <si>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</si>
  <si>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</si>
  <si>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</si>
  <si>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</si>
  <si>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</si>
  <si>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</si>
  <si>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</si>
  <si>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</si>
  <si>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</si>
  <si>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</si>
  <si>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</si>
  <si>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</si>
  <si>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</si>
  <si>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</si>
  <si>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</si>
  <si>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</si>
  <si>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</si>
  <si>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</si>
  <si>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</si>
  <si>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</si>
  <si>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</si>
  <si>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</si>
  <si>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</si>
  <si>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</si>
  <si>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</si>
  <si>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</si>
  <si>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</si>
  <si>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</si>
  <si>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</si>
  <si>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</si>
  <si>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</si>
  <si>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</si>
  <si>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</si>
  <si>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</si>
  <si>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</si>
  <si>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</si>
  <si>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</si>
  <si>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</si>
  <si>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</si>
  <si>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</si>
  <si>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</si>
  <si>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</si>
  <si>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</si>
  <si>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</si>
  <si>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</si>
  <si>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</si>
  <si>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</si>
  <si>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</si>
  <si>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</si>
  <si>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</si>
  <si>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</si>
  <si>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</si>
  <si>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</si>
  <si>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</si>
  <si>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</si>
  <si>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</si>
  <si>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</si>
  <si>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</si>
  <si>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</si>
  <si>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</si>
  <si>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</si>
  <si>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</si>
  <si>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</si>
  <si>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</si>
  <si>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</si>
  <si>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</si>
  <si>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</si>
  <si>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</si>
  <si>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</si>
  <si>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</si>
  <si>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</si>
  <si>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</si>
  <si>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</si>
  <si>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</si>
  <si>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</si>
  <si>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</si>
  <si>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</si>
  <si>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</si>
  <si>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</si>
  <si>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</si>
  <si>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</si>
  <si>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</si>
  <si>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</si>
  <si>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</si>
  <si>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</si>
  <si>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</si>
  <si>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</si>
  <si>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</si>
  <si>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</si>
  <si>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</si>
  <si>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</si>
  <si>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</si>
  <si>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</si>
  <si>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</si>
  <si>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</si>
  <si>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</si>
  <si>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</si>
  <si>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</si>
  <si>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</si>
  <si>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</si>
  <si>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</si>
  <si>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</si>
  <si>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</si>
  <si>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</si>
  <si>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</si>
  <si>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</si>
  <si>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</si>
  <si>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</si>
  <si>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</si>
  <si>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</si>
  <si>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</si>
  <si>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</si>
  <si>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</si>
  <si>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</si>
  <si>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</si>
  <si>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</si>
  <si>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</si>
  <si>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</si>
  <si>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</si>
  <si>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</si>
  <si>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</si>
  <si>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</si>
  <si>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</si>
  <si>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</si>
  <si>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</si>
  <si>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</si>
  <si>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</si>
  <si>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</si>
  <si>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</si>
  <si>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</si>
  <si>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</si>
  <si>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</si>
  <si>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</si>
  <si>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</si>
  <si>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</si>
  <si>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</si>
  <si>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</si>
  <si>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</si>
  <si>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</si>
  <si>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</si>
  <si>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</si>
  <si>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</si>
  <si>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</si>
  <si>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</si>
  <si>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</si>
  <si>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</si>
  <si>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</si>
  <si>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</si>
  <si>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</si>
  <si>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</si>
  <si>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</si>
  <si>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</si>
  <si>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</si>
  <si>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</si>
  <si>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</si>
  <si>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</si>
  <si>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</si>
  <si>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</si>
  <si>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</si>
  <si>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</si>
  <si>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</si>
  <si>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</si>
  <si>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</si>
  <si>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</si>
  <si>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</si>
  <si>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</si>
  <si>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</si>
  <si>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</si>
  <si>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</si>
  <si>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</si>
  <si>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</si>
  <si>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</si>
  <si>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</si>
  <si>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</si>
  <si>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</si>
  <si>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</si>
  <si>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</si>
  <si>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</si>
  <si>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</si>
  <si>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</si>
  <si>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</si>
  <si>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</si>
  <si>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</si>
  <si>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</si>
  <si>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</si>
  <si>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</si>
  <si>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</si>
  <si>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</si>
  <si>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</si>
  <si>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</si>
  <si>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</si>
  <si>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</si>
  <si>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</si>
  <si>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</si>
  <si>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</si>
  <si>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</si>
  <si>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</si>
  <si>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</si>
  <si>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</si>
  <si>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</si>
  <si>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</si>
  <si>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</si>
  <si>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</si>
  <si>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</si>
  <si>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</si>
  <si>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</si>
  <si>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</si>
  <si>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</si>
  <si>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</si>
  <si>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</si>
  <si>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</si>
  <si>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</si>
  <si>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</si>
  <si>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</si>
  <si>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</si>
  <si>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</si>
  <si>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</si>
  <si>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</si>
  <si>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</si>
  <si>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</si>
  <si>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</si>
  <si>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</si>
  <si>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</si>
  <si>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</si>
  <si>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</si>
  <si>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</si>
  <si>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</si>
  <si>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</si>
  <si>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</si>
  <si>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</si>
  <si>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</si>
  <si>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</si>
  <si>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</si>
  <si>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</si>
  <si>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</si>
  <si>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</si>
  <si>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</si>
  <si>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</si>
  <si>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</si>
  <si>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</si>
  <si>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</si>
  <si>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</si>
  <si>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</si>
  <si>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</si>
  <si>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</si>
  <si>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</si>
  <si>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</si>
  <si>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</si>
  <si>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</si>
  <si>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</si>
  <si>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</si>
  <si>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</si>
  <si>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</si>
  <si>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</si>
  <si>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</si>
  <si>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</si>
  <si>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</si>
  <si>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</si>
  <si>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</si>
  <si>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</si>
  <si>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</si>
  <si>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</si>
  <si>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</si>
  <si>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</si>
  <si>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</si>
  <si>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</si>
  <si>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</si>
  <si>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</si>
  <si>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</si>
  <si>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</si>
  <si>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</si>
  <si>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</si>
  <si>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</si>
  <si>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</si>
  <si>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</si>
  <si>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</si>
  <si>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</si>
  <si>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</si>
  <si>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</si>
  <si>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</si>
  <si>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</si>
  <si>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</si>
  <si>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</si>
  <si>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</si>
  <si>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</si>
  <si>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</si>
  <si>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</si>
  <si>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</si>
  <si>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</si>
  <si>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</si>
  <si>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</si>
  <si>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</si>
  <si>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</si>
  <si>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</si>
  <si>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</si>
  <si>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</si>
  <si>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</si>
  <si>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</si>
  <si>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</si>
  <si>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</si>
  <si>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</si>
  <si>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</si>
  <si>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</si>
  <si>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</si>
  <si>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</si>
  <si>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</si>
  <si>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</si>
  <si>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</si>
  <si>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</si>
  <si>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</si>
  <si>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</si>
  <si>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</si>
  <si>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</si>
  <si>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</si>
  <si>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</si>
  <si>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</si>
  <si>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</si>
  <si>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</si>
  <si>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</si>
  <si>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</si>
  <si>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</si>
  <si>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</si>
  <si>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</si>
  <si>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</si>
  <si>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</si>
  <si>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</si>
  <si>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</si>
  <si>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</si>
  <si>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</si>
  <si>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</si>
  <si>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</si>
  <si>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</si>
  <si>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</si>
  <si>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</si>
  <si>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</si>
  <si>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</si>
  <si>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</si>
  <si>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</si>
  <si>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</si>
  <si>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</si>
  <si>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</si>
  <si>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</si>
  <si>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</si>
  <si>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</si>
  <si>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</si>
  <si>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</si>
  <si>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</si>
  <si>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</si>
  <si>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</si>
  <si>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</si>
  <si>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</si>
  <si>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</si>
  <si>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</si>
  <si>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</si>
  <si>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</si>
  <si>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</si>
  <si>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</si>
  <si>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</si>
  <si>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</si>
  <si>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</si>
  <si>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</si>
  <si>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</si>
  <si>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</si>
  <si>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</si>
  <si>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</si>
  <si>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</si>
  <si>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</si>
  <si>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</si>
  <si>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</si>
  <si>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</si>
  <si>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</si>
  <si>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</si>
  <si>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</si>
  <si>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</si>
  <si>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</si>
  <si>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</si>
  <si>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</si>
  <si>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</si>
  <si>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</si>
  <si>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</si>
  <si>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</si>
  <si>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</si>
  <si>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</si>
  <si>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</si>
  <si>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</si>
  <si>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</si>
  <si>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</si>
  <si>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</si>
  <si>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</si>
  <si>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</si>
  <si>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</si>
  <si>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</si>
  <si>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</si>
  <si>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</si>
  <si>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</si>
  <si>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</si>
  <si>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</si>
  <si>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</si>
  <si>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</si>
  <si>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</si>
  <si>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</si>
  <si>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</si>
  <si>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</si>
  <si>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</si>
  <si>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</si>
  <si>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</si>
  <si>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</si>
  <si>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</si>
  <si>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</si>
  <si>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</si>
  <si>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</si>
  <si>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</si>
  <si>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</si>
  <si>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</si>
  <si>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</si>
  <si>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</si>
  <si>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</si>
  <si>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</si>
  <si>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</si>
  <si>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</si>
  <si>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</si>
  <si>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</si>
  <si>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</si>
  <si>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</si>
  <si>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</si>
  <si>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</si>
  <si>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</si>
  <si>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</si>
  <si>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</si>
  <si>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</si>
  <si>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</si>
  <si>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</si>
  <si>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</si>
  <si>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</si>
  <si>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</si>
  <si>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</si>
  <si>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</si>
  <si>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</si>
  <si>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</si>
  <si>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</si>
  <si>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</si>
  <si>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</si>
  <si>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</si>
  <si>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</si>
  <si>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</si>
  <si>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</si>
  <si>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</si>
  <si>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</si>
  <si>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</si>
  <si>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</si>
  <si>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</si>
  <si>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</si>
  <si>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</si>
  <si>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</si>
  <si>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</si>
  <si>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</si>
  <si>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</si>
  <si>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</si>
  <si>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</si>
  <si>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</si>
  <si>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</si>
  <si>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</si>
  <si>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</si>
  <si>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</si>
  <si>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</si>
  <si>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</si>
  <si>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</si>
  <si>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</si>
  <si>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</si>
  <si>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</si>
  <si>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</si>
  <si>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</si>
  <si>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</si>
  <si>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</si>
  <si>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</si>
  <si>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</si>
  <si>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</si>
  <si>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</si>
  <si>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</si>
  <si>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</si>
  <si>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</si>
  <si>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</si>
  <si>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</si>
  <si>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</si>
  <si>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</si>
  <si>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</si>
  <si>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</si>
  <si>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</si>
  <si>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</si>
  <si>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</si>
  <si>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</si>
  <si>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</si>
  <si>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</si>
  <si>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</si>
  <si>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</si>
  <si>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</si>
  <si>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</si>
  <si>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</si>
  <si>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</si>
  <si>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</si>
  <si>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</si>
  <si>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</si>
  <si>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</si>
  <si>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</si>
  <si>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</si>
  <si>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</si>
  <si>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</si>
  <si>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</si>
  <si>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</si>
  <si>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</si>
  <si>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</si>
  <si>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</si>
  <si>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</si>
  <si>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</si>
  <si>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</si>
  <si>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</si>
  <si>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</si>
  <si>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</si>
  <si>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</si>
  <si>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</si>
  <si>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</si>
  <si>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</si>
  <si>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</si>
  <si>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</si>
  <si>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</si>
  <si>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</si>
  <si>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</si>
  <si>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</si>
  <si>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</si>
  <si>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</si>
  <si>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</si>
  <si>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</si>
  <si>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</si>
  <si>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</si>
  <si>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</si>
  <si>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</si>
  <si>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</si>
  <si>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</si>
  <si>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</si>
  <si>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</si>
  <si>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</si>
  <si>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</si>
  <si>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</si>
  <si>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</si>
  <si>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</si>
  <si>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</si>
  <si>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</si>
  <si>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</si>
  <si>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</si>
  <si>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</si>
  <si>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</si>
  <si>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</si>
  <si>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</si>
  <si>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</si>
  <si>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</si>
  <si>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</si>
  <si>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</si>
  <si>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</si>
  <si>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</si>
  <si>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</si>
  <si>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</si>
  <si>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</si>
  <si>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</si>
  <si>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</si>
  <si>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</si>
  <si>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</si>
  <si>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</si>
  <si>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</si>
  <si>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</si>
  <si>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</si>
  <si>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</si>
  <si>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</si>
  <si>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</si>
  <si>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</si>
  <si>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</si>
  <si>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</si>
  <si>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</si>
  <si>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</si>
  <si>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</si>
  <si>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</si>
  <si>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</si>
  <si>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</si>
  <si>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</si>
  <si>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</si>
  <si>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</si>
  <si>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</si>
  <si>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</si>
  <si>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</si>
  <si>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</si>
  <si>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</si>
  <si>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</si>
  <si>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</si>
  <si>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</si>
  <si>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</si>
  <si>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</si>
  <si>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</si>
  <si>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</si>
  <si>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</si>
  <si>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</si>
  <si>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</si>
  <si>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</si>
  <si>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</si>
  <si>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</si>
  <si>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</si>
  <si>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</si>
  <si>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</si>
  <si>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</si>
  <si>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</si>
  <si>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</si>
  <si>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</si>
  <si>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</si>
  <si>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</si>
  <si>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</si>
  <si>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</si>
  <si>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</si>
  <si>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</si>
  <si>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</si>
  <si>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</si>
  <si>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</si>
  <si>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</si>
  <si>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</si>
  <si>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</si>
  <si>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</si>
  <si>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</si>
  <si>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</si>
  <si>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</si>
  <si>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</si>
  <si>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</si>
  <si>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</si>
  <si>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</si>
  <si>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</si>
  <si>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</si>
  <si>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</si>
  <si>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</si>
  <si>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</si>
  <si>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</si>
  <si>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</si>
  <si>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</si>
  <si>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</si>
  <si>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</si>
  <si>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</si>
  <si>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</si>
  <si>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</si>
  <si>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</si>
  <si>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</si>
  <si>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</si>
  <si>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</si>
  <si>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</si>
  <si>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</si>
  <si>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</si>
  <si>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</si>
  <si>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</si>
  <si>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</si>
  <si>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</si>
  <si>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</si>
  <si>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</si>
  <si>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</si>
  <si>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</si>
  <si>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</si>
  <si>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</si>
  <si>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</si>
  <si>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</si>
  <si>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</si>
  <si>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</si>
  <si>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</si>
  <si>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</si>
  <si>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</si>
  <si>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</si>
  <si>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</si>
  <si>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</si>
  <si>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</si>
  <si>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</si>
  <si>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</si>
  <si>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</si>
  <si>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</si>
  <si>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</si>
  <si>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</si>
  <si>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</si>
  <si>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</si>
  <si>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</si>
  <si>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</si>
  <si>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</si>
  <si>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</si>
  <si>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</si>
  <si>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</si>
  <si>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</si>
  <si>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</si>
  <si>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</si>
  <si>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</si>
  <si>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</si>
  <si>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</si>
  <si>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</si>
  <si>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</si>
  <si>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</si>
  <si>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</si>
  <si>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</si>
  <si>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</si>
  <si>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</si>
  <si>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</si>
  <si>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</si>
  <si>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</si>
  <si>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</si>
  <si>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</si>
  <si>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</si>
  <si>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</si>
  <si>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</si>
  <si>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</si>
  <si>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</si>
  <si>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</si>
  <si>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</si>
  <si>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</si>
  <si>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</si>
  <si>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</si>
  <si>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</si>
  <si>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</si>
  <si>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</si>
  <si>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</si>
  <si>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</si>
  <si>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</si>
  <si>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</si>
  <si>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</si>
  <si>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</si>
  <si>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</si>
  <si>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</si>
  <si>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</si>
  <si>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</si>
  <si>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</si>
  <si>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</si>
  <si>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</si>
  <si>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</si>
  <si>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</si>
  <si>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</si>
  <si>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</si>
  <si>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</si>
  <si>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</si>
  <si>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</si>
  <si>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</si>
  <si>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</si>
  <si>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</si>
  <si>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</si>
  <si>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</si>
  <si>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</si>
  <si>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</si>
  <si>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</si>
  <si>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</si>
  <si>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</si>
  <si>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</si>
  <si>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</si>
  <si>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</si>
  <si>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</si>
  <si>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</si>
  <si>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</si>
  <si>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</si>
  <si>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</si>
  <si>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</si>
  <si>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</si>
  <si>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</si>
  <si>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</si>
  <si>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</si>
  <si>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</si>
  <si>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</si>
  <si>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</si>
  <si>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</si>
  <si>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</si>
  <si>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</si>
  <si>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</si>
  <si>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</si>
  <si>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</si>
  <si>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</si>
  <si>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</si>
  <si>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</si>
  <si>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</si>
  <si>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</si>
  <si>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</si>
  <si>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</si>
  <si>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</si>
  <si>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</si>
  <si>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</si>
  <si>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</si>
  <si>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</si>
  <si>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</si>
  <si>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</si>
  <si>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</si>
  <si>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</si>
  <si>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</si>
  <si>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</si>
  <si>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</si>
  <si>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</si>
  <si>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</si>
  <si>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</si>
  <si>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</si>
  <si>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</si>
  <si>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</si>
  <si>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</si>
  <si>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</si>
  <si>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</si>
  <si>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</si>
  <si>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</si>
  <si>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</si>
  <si>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</si>
  <si>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</si>
  <si>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</si>
  <si>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</si>
  <si>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</si>
  <si>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</si>
  <si>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</si>
  <si>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</si>
  <si>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</si>
  <si>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</si>
  <si>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</si>
  <si>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</si>
  <si>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</si>
  <si>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</si>
  <si>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</si>
  <si>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</si>
  <si>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</si>
  <si>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</si>
  <si>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</si>
  <si>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</si>
  <si>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</si>
  <si>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</si>
  <si>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</si>
  <si>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</si>
  <si>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</si>
  <si>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</si>
  <si>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</si>
  <si>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</si>
  <si>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</si>
  <si>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</si>
  <si>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</si>
  <si>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</si>
  <si>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</si>
  <si>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</si>
  <si>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</si>
  <si>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</si>
  <si>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</si>
  <si>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</si>
  <si>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</si>
  <si>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</si>
  <si>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</si>
  <si>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</si>
  <si>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</si>
  <si>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</si>
  <si>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</si>
  <si>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</si>
  <si>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</si>
  <si>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</si>
  <si>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</si>
  <si>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</si>
  <si>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</si>
  <si>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</si>
  <si>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</si>
  <si>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</si>
  <si>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</si>
  <si>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</si>
  <si>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</si>
  <si>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</si>
  <si>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</si>
  <si>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</si>
  <si>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</si>
  <si>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</si>
  <si>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</si>
  <si>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</si>
  <si>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</si>
  <si>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</si>
  <si>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</si>
  <si>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</si>
  <si>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</si>
  <si>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</si>
  <si>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</si>
  <si>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</si>
  <si>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</si>
  <si>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</si>
  <si>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</si>
  <si>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</si>
  <si>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</si>
  <si>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</si>
  <si>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</si>
  <si>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</si>
  <si>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</si>
  <si>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</si>
  <si>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</si>
  <si>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</si>
  <si>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</si>
  <si>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</si>
  <si>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</si>
  <si>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</si>
  <si>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</si>
  <si>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</si>
  <si>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</si>
  <si>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</si>
  <si>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</si>
  <si>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</si>
  <si>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</si>
  <si>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</si>
  <si>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</si>
  <si>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</si>
  <si>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</si>
  <si>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</si>
  <si>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</si>
  <si>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</si>
  <si>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</si>
  <si>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</si>
  <si>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</si>
  <si>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</si>
  <si>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</si>
  <si>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</si>
  <si>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</si>
  <si>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</si>
  <si>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</si>
  <si>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</si>
  <si>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</si>
  <si>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</si>
  <si>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</si>
  <si>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</si>
  <si>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</si>
  <si>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</si>
  <si>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</si>
  <si>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</si>
  <si>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</si>
  <si>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</si>
  <si>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</si>
  <si>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</si>
  <si>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</si>
  <si>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</si>
  <si>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</si>
  <si>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</si>
  <si>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</si>
  <si>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</si>
  <si>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</si>
  <si>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</si>
  <si>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</si>
  <si>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</si>
  <si>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</si>
  <si>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</si>
  <si>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</si>
  <si>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</si>
  <si>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</si>
  <si>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</si>
  <si>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</si>
  <si>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</si>
  <si>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</si>
  <si>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</si>
  <si>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</si>
  <si>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</si>
  <si>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</si>
  <si>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</si>
  <si>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</si>
  <si>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</si>
  <si>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</si>
  <si>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</si>
  <si>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</si>
  <si>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</si>
  <si>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</si>
  <si>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</si>
  <si>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</si>
  <si>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</si>
  <si>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</si>
  <si>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</si>
  <si>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</si>
  <si>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</si>
  <si>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</si>
  <si>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</si>
  <si>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</si>
  <si>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</si>
  <si>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</si>
  <si>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</si>
  <si>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</si>
  <si>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</si>
  <si>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</si>
  <si>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</si>
  <si>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</si>
  <si>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</si>
  <si>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</si>
  <si>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</si>
  <si>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</si>
  <si>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</si>
  <si>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</si>
  <si>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</si>
  <si>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</si>
  <si>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</si>
  <si>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</si>
  <si>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</si>
  <si>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</si>
  <si>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</si>
  <si>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</si>
  <si>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</si>
  <si>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</si>
  <si>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</si>
  <si>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</si>
  <si>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</si>
  <si>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</si>
  <si>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</si>
  <si>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</si>
  <si>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</si>
  <si>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</si>
  <si>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</si>
  <si>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</si>
  <si>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</si>
  <si>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</si>
  <si>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</si>
  <si>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</si>
  <si>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</si>
  <si>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</si>
  <si>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</si>
  <si>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</si>
  <si>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</si>
  <si>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</si>
  <si>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</si>
  <si>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</si>
  <si>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</si>
  <si>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</si>
  <si>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</si>
  <si>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</si>
  <si>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</si>
  <si>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</si>
  <si>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</si>
  <si>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</si>
  <si>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</si>
  <si>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</si>
  <si>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</si>
  <si>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</si>
  <si>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</si>
  <si>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</si>
  <si>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</si>
  <si>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</si>
  <si>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</si>
  <si>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</si>
  <si>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</si>
  <si>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</si>
  <si>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</si>
  <si>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</si>
  <si>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</si>
  <si>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</si>
  <si>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</si>
  <si>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</si>
  <si>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</si>
  <si>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</si>
  <si>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</si>
  <si>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</si>
  <si>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</si>
  <si>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</si>
  <si>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</si>
  <si>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</si>
  <si>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</si>
  <si>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</si>
  <si>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</si>
  <si>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</si>
  <si>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</si>
  <si>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</si>
  <si>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</si>
  <si>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</si>
  <si>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</si>
  <si>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</si>
  <si>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</si>
  <si>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</si>
  <si>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</si>
  <si>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</si>
  <si>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</si>
  <si>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</si>
  <si>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</si>
  <si>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</si>
  <si>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</si>
  <si>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</si>
  <si>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</si>
  <si>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</si>
  <si>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</si>
  <si>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</si>
  <si>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</si>
  <si>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</si>
  <si>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</si>
  <si>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</si>
  <si>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</si>
  <si>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</si>
  <si>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</si>
  <si>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</si>
  <si>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</si>
  <si>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</si>
  <si>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</si>
  <si>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</si>
  <si>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</si>
  <si>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</si>
  <si>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</si>
  <si>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</si>
  <si>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</si>
  <si>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</si>
  <si>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</si>
  <si>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</si>
  <si>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</si>
  <si>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</si>
  <si>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</si>
  <si>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</si>
  <si>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</si>
  <si>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</si>
  <si>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</si>
  <si>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</si>
  <si>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</si>
  <si>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</si>
  <si>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</si>
  <si>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</si>
  <si>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</si>
  <si>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</si>
  <si>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</si>
  <si>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</si>
  <si>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</si>
  <si>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</si>
  <si>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</si>
  <si>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</si>
  <si>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</si>
  <si>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</si>
  <si>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</si>
  <si>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</si>
  <si>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</si>
  <si>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</si>
  <si>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</si>
  <si>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</si>
  <si>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</si>
  <si>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</si>
  <si>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</si>
  <si>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</si>
  <si>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</si>
  <si>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</si>
  <si>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</si>
  <si>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</si>
  <si>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</si>
  <si>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</si>
  <si>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</si>
  <si>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</si>
  <si>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</si>
  <si>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</si>
  <si>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</si>
  <si>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</si>
  <si>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</si>
  <si>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</si>
  <si>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</si>
  <si>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</si>
  <si>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</si>
  <si>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</si>
  <si>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</si>
  <si>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</si>
  <si>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</si>
  <si>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</si>
  <si>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</si>
  <si>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</si>
  <si>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</si>
  <si>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</si>
  <si>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</si>
  <si>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</si>
  <si>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</si>
  <si>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</si>
  <si>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</si>
  <si>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</si>
  <si>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</si>
  <si>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</si>
  <si>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</si>
  <si>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</si>
  <si>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</si>
  <si>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</si>
  <si>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</si>
  <si>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</si>
  <si>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</si>
  <si>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</si>
  <si>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</si>
  <si>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</si>
  <si>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</si>
  <si>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</si>
  <si>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</si>
  <si>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</si>
  <si>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</si>
  <si>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</si>
  <si>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</si>
  <si>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</si>
  <si>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</si>
  <si>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</si>
  <si>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</si>
  <si>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</si>
  <si>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</si>
  <si>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</si>
  <si>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</si>
  <si>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</si>
  <si>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</si>
  <si>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</si>
  <si>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</si>
  <si>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</si>
  <si>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</si>
  <si>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</si>
  <si>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</si>
  <si>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</si>
  <si>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</si>
  <si>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</si>
  <si>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</si>
  <si>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</si>
  <si>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</si>
  <si>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</si>
  <si>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</si>
  <si>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</si>
  <si>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</si>
  <si>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</si>
  <si>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</si>
  <si>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</si>
  <si>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</si>
  <si>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</si>
  <si>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</si>
  <si>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</si>
  <si>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</si>
  <si>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</si>
  <si>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</si>
  <si>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</si>
  <si>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</si>
  <si>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</si>
  <si>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</si>
  <si>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</si>
  <si>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</si>
  <si>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</si>
  <si>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</si>
  <si>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</si>
  <si>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</si>
  <si>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</si>
  <si>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</si>
  <si>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</si>
  <si>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</si>
  <si>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</si>
  <si>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</si>
  <si>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</si>
  <si>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</si>
  <si>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</si>
  <si>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</si>
  <si>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</si>
  <si>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</si>
  <si>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</si>
  <si>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</si>
  <si>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</si>
  <si>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</si>
  <si>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</si>
  <si>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</si>
  <si>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</si>
  <si>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</si>
  <si>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</si>
  <si>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</si>
  <si>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</si>
  <si>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</si>
  <si>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</si>
  <si>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</si>
  <si>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</si>
  <si>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</si>
  <si>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</si>
  <si>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</si>
  <si>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</si>
  <si>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</si>
  <si>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</si>
  <si>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</si>
  <si>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</si>
  <si>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</si>
  <si>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</si>
  <si>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</si>
  <si>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</si>
  <si>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</si>
  <si>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</si>
  <si>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</si>
  <si>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</si>
  <si>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</si>
  <si>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</si>
  <si>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</si>
  <si>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</si>
  <si>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</si>
  <si>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</si>
  <si>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</si>
  <si>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</si>
  <si>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</si>
  <si>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</si>
  <si>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</si>
  <si>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</si>
  <si>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</si>
  <si>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</si>
  <si>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</si>
  <si>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</si>
  <si>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</si>
  <si>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</si>
  <si>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</si>
  <si>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</si>
  <si>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</si>
  <si>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</si>
  <si>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</si>
  <si>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</si>
  <si>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</si>
  <si>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</si>
  <si>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</si>
  <si>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</si>
  <si>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</si>
  <si>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</si>
  <si>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</si>
  <si>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</si>
  <si>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</si>
  <si>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</si>
  <si>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</si>
  <si>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</si>
  <si>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</si>
  <si>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</si>
  <si>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</si>
  <si>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</si>
  <si>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</si>
  <si>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</si>
  <si>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</si>
  <si>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</si>
  <si>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</si>
  <si>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</si>
  <si>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</si>
  <si>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</si>
  <si>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</si>
  <si>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</si>
  <si>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</si>
  <si>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</si>
  <si>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</si>
  <si>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</si>
  <si>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</si>
  <si>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</si>
  <si>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</si>
  <si>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</si>
  <si>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</si>
  <si>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</si>
  <si>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</si>
  <si>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</si>
  <si>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</si>
  <si>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</si>
  <si>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</si>
  <si>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</si>
  <si>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</si>
  <si>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</si>
  <si>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</si>
  <si>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</si>
  <si>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</si>
  <si>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</si>
  <si>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</si>
  <si>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</si>
  <si>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</si>
  <si>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</si>
  <si>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</si>
  <si>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</si>
  <si>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</si>
  <si>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</si>
  <si>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</si>
  <si>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</si>
  <si>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</si>
  <si>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</si>
  <si>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</si>
  <si>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</si>
  <si>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</si>
  <si>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</si>
  <si>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</si>
  <si>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</si>
  <si>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</si>
  <si>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</si>
  <si>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</si>
  <si>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</si>
  <si>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</si>
  <si>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</si>
  <si>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</si>
  <si>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</si>
  <si>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</si>
  <si>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</si>
  <si>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</si>
  <si>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</si>
  <si>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</si>
  <si>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</si>
  <si>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</si>
  <si>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</si>
  <si>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</si>
  <si>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</si>
  <si>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</si>
  <si>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</si>
  <si>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</si>
  <si>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</si>
  <si>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</si>
  <si>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</si>
  <si>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</si>
  <si>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</si>
  <si>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</si>
  <si>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</si>
  <si>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</si>
  <si>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</si>
  <si>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</si>
  <si>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</si>
  <si>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</si>
  <si>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</si>
  <si>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</si>
  <si>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</si>
  <si>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</si>
  <si>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</si>
  <si>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</si>
  <si>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</si>
  <si>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</si>
  <si>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</si>
  <si>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</si>
  <si>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</si>
  <si>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</si>
  <si>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</si>
  <si>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</si>
  <si>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</si>
  <si>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</si>
  <si>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</si>
  <si>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</si>
  <si>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</si>
  <si>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</si>
  <si>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</si>
  <si>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</si>
  <si>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</si>
  <si>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</si>
  <si>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</si>
  <si>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</si>
  <si>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</si>
  <si>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</si>
  <si>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</si>
  <si>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</si>
  <si>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</si>
  <si>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</si>
  <si>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</si>
  <si>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</si>
  <si>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</si>
  <si>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</si>
  <si>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</si>
  <si>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</si>
  <si>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</si>
  <si>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</si>
  <si>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</si>
  <si>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</si>
  <si>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</si>
  <si>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</si>
  <si>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</si>
  <si>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</si>
  <si>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</si>
  <si>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</si>
  <si>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</si>
  <si>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</si>
  <si>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</si>
  <si>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</si>
  <si>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</si>
  <si>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</si>
  <si>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</si>
  <si>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</si>
  <si>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</si>
  <si>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</si>
  <si>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</si>
  <si>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</si>
  <si>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</si>
  <si>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</si>
  <si>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</si>
  <si>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</si>
  <si>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</si>
  <si>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</si>
  <si>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</si>
  <si>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</si>
  <si>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</si>
  <si>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</si>
  <si>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</si>
  <si>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</si>
  <si>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</si>
  <si>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</si>
  <si>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</si>
  <si>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</si>
  <si>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</si>
  <si>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</si>
  <si>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</si>
  <si>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</si>
  <si>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</si>
  <si>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</si>
  <si>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</si>
  <si>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</si>
  <si>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</si>
  <si>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</si>
  <si>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</si>
  <si>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</si>
  <si>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</si>
  <si>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</si>
  <si>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</si>
  <si>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</si>
  <si>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</si>
  <si>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</si>
  <si>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</si>
  <si>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</si>
  <si>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</si>
  <si>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</si>
  <si>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</si>
  <si>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</si>
  <si>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</si>
  <si>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</si>
  <si>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</si>
  <si>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</si>
  <si>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</si>
  <si>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</si>
  <si>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</si>
  <si>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</si>
  <si>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</si>
  <si>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</si>
  <si>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</si>
  <si>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</si>
  <si>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</si>
  <si>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</si>
  <si>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</si>
  <si>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</si>
  <si>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</si>
  <si>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</si>
  <si>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</si>
  <si>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</si>
  <si>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</si>
  <si>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</si>
  <si>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</si>
  <si>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</si>
  <si>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</si>
  <si>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</si>
  <si>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</si>
  <si>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</si>
  <si>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</si>
  <si>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</si>
  <si>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</si>
  <si>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</si>
  <si>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</si>
  <si>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</si>
  <si>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</si>
  <si>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</si>
  <si>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</si>
  <si>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</si>
  <si>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</si>
  <si>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</si>
  <si>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</si>
  <si>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</si>
  <si>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</si>
  <si>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</si>
  <si>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</si>
  <si>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</si>
  <si>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</si>
  <si>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</si>
  <si>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</si>
  <si>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</si>
  <si>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</si>
  <si>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</si>
  <si>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</si>
  <si>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</si>
  <si>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</si>
  <si>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</si>
  <si>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</si>
  <si>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</si>
  <si>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</si>
  <si>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</si>
  <si>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</si>
  <si>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</si>
  <si>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</si>
  <si>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</si>
  <si>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</si>
  <si>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</si>
  <si>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</si>
  <si>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</si>
  <si>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</si>
  <si>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</si>
  <si>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</si>
  <si>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</si>
  <si>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</si>
  <si>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</si>
  <si>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</si>
  <si>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</si>
  <si>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</si>
  <si>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</si>
  <si>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</si>
  <si>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</si>
  <si>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</si>
  <si>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</si>
  <si>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</si>
  <si>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</si>
  <si>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</si>
  <si>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</si>
  <si>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</si>
  <si>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</si>
  <si>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</si>
  <si>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</si>
  <si>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</si>
  <si>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</si>
  <si>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</si>
  <si>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</si>
  <si>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</si>
  <si>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</si>
  <si>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</si>
  <si>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</si>
  <si>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</si>
  <si>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</si>
  <si>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</si>
  <si>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</si>
  <si>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</si>
  <si>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</si>
  <si>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</si>
  <si>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</si>
  <si>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</si>
  <si>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</si>
  <si>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</si>
  <si>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</si>
  <si>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</si>
  <si>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</si>
  <si>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</si>
  <si>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</si>
  <si>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</si>
  <si>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</si>
  <si>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</si>
  <si>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</si>
  <si>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</si>
  <si>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</si>
  <si>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</si>
  <si>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</si>
  <si>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</si>
  <si>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</si>
  <si>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</si>
  <si>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</si>
  <si>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</si>
  <si>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</si>
  <si>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</si>
  <si>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</si>
  <si>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</si>
  <si>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</si>
  <si>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</si>
  <si>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</si>
  <si>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</si>
  <si>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</si>
  <si>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</si>
  <si>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</si>
  <si>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</si>
  <si>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</si>
  <si>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</si>
  <si>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</si>
  <si>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</si>
  <si>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</si>
  <si>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</si>
  <si>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</si>
  <si>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</si>
  <si>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</si>
  <si>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</si>
  <si>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</si>
  <si>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</si>
  <si>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</si>
  <si>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</si>
  <si>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</si>
  <si>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</si>
  <si>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</si>
  <si>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</si>
  <si>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</si>
  <si>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</si>
  <si>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</si>
  <si>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</si>
  <si>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</si>
  <si>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</si>
  <si>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</si>
  <si>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</si>
  <si>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</si>
  <si>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</si>
  <si>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</si>
  <si>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</si>
  <si>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</si>
  <si>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</si>
  <si>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</si>
  <si>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</si>
  <si>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</si>
  <si>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</si>
  <si>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</si>
  <si>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</si>
  <si>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</si>
  <si>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</si>
  <si>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</si>
  <si>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</si>
  <si>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</si>
  <si>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</si>
  <si>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</si>
  <si>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</si>
  <si>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</si>
  <si>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</si>
  <si>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</si>
  <si>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</si>
  <si>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</si>
  <si>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</si>
  <si>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</si>
  <si>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</si>
  <si>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</si>
  <si>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</si>
  <si>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</si>
  <si>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</si>
  <si>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</si>
  <si>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</si>
  <si>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</si>
  <si>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</si>
  <si>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</si>
  <si>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</si>
  <si>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</si>
  <si>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</si>
  <si>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</si>
  <si>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</si>
  <si>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</si>
  <si>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</si>
  <si>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</si>
  <si>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</si>
  <si>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</si>
  <si>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</si>
  <si>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</si>
  <si>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</si>
  <si>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</si>
  <si>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</si>
  <si>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</si>
  <si>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</si>
  <si>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</si>
  <si>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</si>
  <si>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</si>
  <si>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</si>
  <si>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</si>
  <si>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</si>
  <si>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</si>
  <si>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</si>
  <si>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</si>
  <si>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</si>
  <si>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</si>
  <si>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</si>
  <si>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</si>
  <si>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</si>
  <si>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</si>
  <si>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</si>
  <si>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</si>
  <si>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</si>
  <si>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</si>
  <si>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</si>
  <si>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</si>
  <si>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</si>
  <si>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</si>
  <si>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</si>
  <si>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</si>
  <si>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</si>
  <si>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</si>
  <si>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</si>
  <si>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</si>
  <si>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</si>
  <si>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</si>
  <si>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</si>
  <si>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</si>
  <si>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</si>
  <si>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</si>
  <si>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</si>
  <si>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</si>
  <si>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</si>
  <si>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</si>
  <si>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</si>
  <si>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</si>
  <si>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</si>
  <si>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</si>
  <si>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</si>
  <si>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</si>
  <si>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</si>
  <si>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</si>
  <si>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</si>
  <si>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</si>
  <si>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</si>
  <si>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</si>
  <si>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</si>
  <si>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</si>
  <si>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</si>
  <si>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</si>
  <si>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</si>
  <si>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</si>
  <si>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</si>
  <si>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</si>
  <si>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</si>
  <si>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</si>
  <si>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</si>
  <si>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</si>
  <si>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</si>
  <si>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</si>
  <si>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</si>
  <si>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</si>
  <si>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</si>
  <si>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</si>
  <si>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</si>
  <si>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</si>
  <si>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</si>
  <si>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</si>
  <si>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</si>
  <si>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</si>
  <si>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</si>
  <si>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</si>
  <si>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</si>
  <si>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</si>
  <si>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</si>
  <si>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</si>
  <si>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</si>
  <si>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</si>
  <si>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</si>
  <si>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</si>
  <si>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</si>
  <si>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</si>
  <si>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</si>
  <si>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</si>
  <si>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</si>
  <si>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</si>
  <si>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</si>
  <si>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</si>
  <si>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</si>
  <si>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</si>
  <si>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</si>
  <si>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</si>
  <si>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</si>
  <si>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</si>
  <si>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</si>
  <si>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</si>
  <si>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</si>
  <si>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</si>
  <si>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</si>
  <si>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</si>
  <si>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</si>
  <si>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</si>
  <si>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</si>
  <si>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</si>
  <si>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</si>
  <si>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</si>
  <si>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</si>
  <si>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</si>
  <si>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</si>
  <si>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</si>
  <si>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</si>
  <si>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</si>
  <si>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</si>
  <si>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</si>
  <si>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</si>
  <si>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</si>
  <si>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</si>
  <si>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</si>
  <si>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</si>
  <si>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</si>
  <si>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</si>
  <si>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</si>
  <si>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</si>
  <si>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</si>
  <si>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</si>
  <si>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</si>
  <si>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</si>
  <si>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</si>
  <si>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</si>
  <si>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</si>
  <si>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</si>
  <si>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</si>
  <si>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</si>
  <si>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</si>
  <si>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</si>
  <si>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</si>
  <si>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</si>
  <si>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</si>
  <si>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</si>
  <si>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</si>
  <si>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</si>
  <si>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</si>
  <si>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</si>
  <si>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</si>
  <si>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</si>
  <si>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</si>
  <si>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</si>
  <si>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</si>
  <si>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</si>
  <si>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</si>
  <si>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</si>
  <si>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</si>
  <si>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</si>
  <si>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</si>
  <si>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</si>
  <si>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</si>
  <si>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</si>
  <si>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</si>
  <si>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</si>
  <si>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</si>
  <si>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</si>
  <si>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</si>
  <si>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</si>
  <si>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</si>
  <si>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</si>
  <si>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</si>
  <si>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</si>
  <si>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</si>
  <si>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</si>
  <si>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</si>
  <si>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</si>
  <si>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</si>
  <si>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</si>
  <si>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</si>
  <si>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</si>
  <si>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</si>
  <si>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</si>
  <si>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</si>
  <si>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</si>
  <si>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</si>
  <si>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</si>
  <si>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</si>
  <si>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</si>
  <si>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</si>
  <si>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</si>
  <si>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</si>
  <si>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</si>
  <si>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</si>
  <si>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</si>
  <si>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</si>
  <si>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</si>
  <si>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</si>
  <si>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</si>
  <si>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</si>
  <si>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</si>
  <si>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</si>
  <si>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</si>
  <si>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</si>
  <si>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</si>
  <si>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</si>
  <si>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</si>
  <si>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</si>
  <si>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</si>
  <si>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</si>
  <si>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</si>
  <si>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</si>
  <si>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</si>
  <si>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</si>
  <si>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</si>
  <si>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</si>
  <si>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</si>
  <si>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</si>
  <si>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</si>
  <si>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</si>
  <si>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</si>
  <si>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</si>
  <si>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</si>
  <si>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</si>
  <si>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</si>
  <si>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</si>
  <si>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</si>
  <si>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</si>
  <si>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</si>
  <si>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</si>
  <si>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</si>
  <si>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</si>
  <si>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</si>
  <si>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</si>
  <si>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</si>
  <si>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</si>
  <si>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</si>
  <si>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</si>
  <si>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</si>
  <si>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</si>
  <si>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</si>
  <si>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</si>
  <si>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</si>
  <si>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</si>
  <si>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</si>
  <si>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</si>
  <si>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</si>
  <si>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</si>
  <si>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</si>
  <si>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</si>
  <si>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</si>
  <si>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</si>
  <si>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</si>
  <si>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</si>
  <si>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</si>
  <si>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</si>
  <si>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</si>
  <si>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</si>
  <si>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</si>
  <si>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</si>
  <si>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</si>
  <si>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</si>
  <si>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</si>
  <si>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</si>
  <si>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</si>
  <si>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</si>
  <si>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</si>
  <si>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</si>
  <si>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</si>
  <si>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</si>
  <si>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</si>
  <si>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</si>
  <si>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</si>
  <si>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</si>
  <si>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</si>
  <si>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</si>
  <si>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</si>
  <si>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</si>
  <si>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</si>
  <si>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</si>
  <si>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</si>
  <si>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</si>
  <si>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</si>
  <si>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</si>
  <si>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</si>
  <si>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</si>
  <si>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</si>
  <si>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</si>
  <si>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</si>
  <si>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</si>
  <si>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</si>
  <si>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</si>
  <si>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</si>
  <si>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</si>
  <si>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</si>
  <si>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</si>
  <si>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</si>
  <si>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</si>
  <si>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</si>
  <si>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</si>
  <si>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</si>
  <si>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</si>
  <si>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</si>
  <si>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</si>
  <si>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</si>
  <si>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</si>
  <si>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</si>
  <si>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</si>
  <si>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</si>
  <si>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</si>
  <si>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</si>
  <si>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</si>
  <si>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</si>
  <si>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</si>
  <si>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</si>
  <si>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</si>
  <si>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</si>
  <si>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</si>
  <si>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</si>
  <si>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</si>
  <si>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</si>
  <si>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</si>
  <si>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</si>
  <si>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</si>
  <si>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</si>
  <si>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</si>
  <si>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</si>
  <si>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</si>
  <si>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</si>
  <si>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</si>
  <si>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</si>
  <si>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</si>
  <si>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</si>
  <si>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</si>
  <si>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</si>
  <si>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</si>
  <si>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</si>
  <si>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</si>
  <si>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</si>
  <si>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</si>
  <si>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</si>
  <si>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</si>
  <si>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</si>
  <si>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</si>
  <si>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</si>
  <si>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</si>
  <si>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</si>
  <si>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</si>
  <si>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</si>
  <si>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</si>
  <si>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</si>
  <si>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</si>
  <si>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</si>
  <si>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</si>
  <si>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</si>
  <si>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</si>
  <si>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</si>
  <si>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</si>
  <si>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</si>
  <si>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</si>
  <si>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</si>
  <si>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</si>
  <si>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</si>
  <si>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</si>
  <si>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</si>
  <si>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</si>
  <si>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</si>
  <si>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</si>
  <si>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</si>
  <si>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</si>
  <si>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</si>
  <si>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</si>
  <si>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</si>
  <si>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</si>
  <si>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</si>
  <si>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</si>
  <si>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</si>
  <si>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</si>
  <si>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</si>
  <si>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</si>
  <si>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</si>
  <si>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</si>
  <si>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</si>
  <si>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</si>
  <si>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</si>
  <si>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</si>
  <si>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</si>
  <si>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</si>
  <si>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</si>
  <si>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</si>
  <si>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</si>
  <si>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</si>
  <si>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</si>
  <si>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</si>
  <si>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</si>
  <si>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</si>
  <si>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</si>
  <si>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</si>
  <si>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</si>
  <si>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</si>
  <si>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</si>
  <si>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</si>
  <si>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</si>
  <si>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</si>
  <si>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</si>
  <si>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</si>
  <si>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</si>
  <si>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</si>
  <si>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</si>
  <si>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</si>
  <si>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</si>
  <si>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</si>
  <si>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</si>
  <si>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</si>
  <si>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</si>
  <si>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</si>
  <si>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</si>
  <si>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</si>
  <si>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</si>
  <si>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</si>
  <si>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</si>
  <si>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</si>
  <si>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</si>
  <si>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</si>
  <si>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</si>
  <si>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</si>
  <si>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</si>
  <si>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</si>
  <si>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</si>
  <si>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</si>
  <si>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</si>
  <si>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</si>
  <si>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</si>
  <si>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</si>
  <si>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</si>
  <si>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</si>
  <si>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</si>
  <si>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</si>
  <si>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</si>
  <si>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</si>
  <si>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</si>
  <si>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</si>
  <si>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</si>
  <si>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</si>
  <si>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</si>
  <si>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</si>
  <si>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</si>
  <si>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</si>
  <si>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</si>
  <si>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</si>
  <si>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</si>
  <si>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</si>
  <si>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</si>
  <si>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</si>
  <si>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</si>
  <si>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</si>
  <si>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</si>
  <si>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</si>
  <si>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</si>
  <si>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</si>
  <si>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</si>
  <si>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</si>
  <si>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</si>
  <si>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</si>
  <si>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</si>
  <si>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</si>
  <si>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</si>
  <si>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</si>
  <si>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</si>
  <si>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</si>
  <si>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</si>
  <si>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</si>
  <si>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</si>
  <si>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</si>
  <si>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</si>
  <si>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</si>
  <si>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</si>
  <si>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</si>
  <si>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</si>
  <si>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</si>
  <si>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</si>
  <si>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</si>
  <si>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</si>
  <si>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</si>
  <si>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</si>
  <si>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</si>
  <si>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</si>
  <si>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</si>
  <si>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</si>
  <si>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</si>
  <si>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</si>
  <si>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</si>
  <si>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</si>
  <si>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</si>
  <si>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</si>
  <si>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</si>
  <si>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</si>
  <si>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</si>
  <si>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</si>
  <si>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</si>
  <si>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</si>
  <si>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</si>
  <si>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</si>
  <si>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</si>
  <si>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</si>
  <si>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</si>
  <si>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</si>
  <si>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</si>
  <si>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</si>
  <si>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</si>
  <si>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</si>
  <si>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</si>
  <si>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</si>
  <si>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</si>
  <si>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</si>
  <si>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</si>
  <si>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</si>
  <si>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</si>
  <si>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</si>
  <si>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</si>
  <si>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</si>
  <si>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</si>
  <si>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</si>
  <si>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</si>
  <si>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</si>
  <si>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</si>
  <si>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</si>
  <si>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</si>
  <si>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</si>
  <si>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</si>
  <si>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</si>
  <si>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</si>
  <si>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</si>
  <si>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</si>
  <si>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</si>
  <si>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</si>
  <si>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</si>
  <si>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</si>
  <si>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</si>
  <si>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</si>
  <si>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</si>
  <si>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</si>
  <si>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</si>
  <si>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</si>
  <si>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</si>
  <si>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</si>
  <si>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</si>
  <si>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</si>
  <si>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</si>
  <si>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</si>
  <si>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</si>
  <si>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</si>
  <si>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</si>
  <si>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</si>
  <si>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</si>
  <si>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</si>
  <si>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</si>
  <si>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</si>
  <si>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</si>
  <si>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</si>
  <si>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</si>
  <si>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</si>
  <si>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</si>
  <si>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</si>
  <si>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</si>
  <si>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</si>
  <si>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</si>
  <si>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</si>
  <si>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</si>
  <si>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</si>
  <si>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</si>
  <si>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</si>
  <si>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</si>
  <si>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</si>
  <si>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</si>
  <si>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</si>
  <si>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</si>
  <si>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</si>
  <si>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</si>
  <si>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</si>
  <si>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</si>
  <si>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</si>
  <si>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</si>
  <si>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</si>
  <si>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</si>
  <si>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</si>
  <si>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</si>
  <si>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</si>
  <si>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</si>
  <si>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</si>
  <si>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</si>
  <si>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</si>
  <si>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</si>
  <si>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</si>
  <si>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</si>
  <si>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</si>
  <si>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</si>
  <si>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</si>
  <si>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</si>
  <si>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</si>
  <si>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</si>
  <si>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</si>
  <si>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</si>
  <si>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</si>
  <si>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</si>
  <si>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</si>
  <si>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</si>
  <si>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</si>
  <si>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</si>
  <si>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</si>
  <si>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</si>
  <si>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</si>
  <si>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</si>
  <si>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</si>
  <si>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</si>
  <si>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</si>
  <si>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</si>
  <si>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</si>
  <si>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</si>
  <si>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</si>
  <si>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</si>
  <si>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</si>
  <si>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</si>
  <si>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</si>
  <si>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</si>
  <si>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</si>
  <si>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</si>
  <si>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</si>
  <si>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</si>
  <si>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</si>
  <si>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</si>
  <si>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</si>
  <si>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</si>
  <si>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</si>
  <si>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</si>
  <si>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</si>
  <si>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</si>
  <si>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</si>
  <si>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</si>
  <si>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</si>
  <si>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</si>
  <si>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</si>
  <si>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</si>
  <si>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</si>
  <si>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</si>
  <si>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</si>
  <si>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</si>
  <si>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</si>
  <si>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</si>
  <si>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</si>
  <si>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</si>
  <si>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</si>
  <si>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</si>
  <si>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</si>
  <si>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</si>
  <si>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</si>
  <si>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</si>
  <si>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</si>
  <si>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</si>
  <si>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</si>
  <si>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</si>
  <si>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</si>
  <si>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</si>
  <si>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</si>
  <si>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</si>
  <si>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</si>
  <si>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</si>
  <si>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</si>
  <si>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</si>
  <si>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</si>
  <si>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</si>
  <si>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</si>
  <si>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</si>
  <si>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</si>
  <si>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</si>
  <si>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</si>
  <si>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</si>
  <si>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</si>
  <si>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</si>
  <si>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</si>
  <si>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</si>
  <si>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</si>
  <si>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</si>
  <si>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</si>
  <si>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</si>
  <si>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</si>
  <si>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</si>
  <si>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</si>
  <si>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</si>
  <si>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</si>
  <si>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</si>
  <si>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</si>
  <si>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</si>
  <si>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</si>
  <si>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</si>
  <si>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</si>
  <si>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</si>
  <si>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</si>
  <si>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</si>
  <si>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</si>
  <si>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</si>
  <si>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</si>
  <si>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</si>
  <si>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</si>
  <si>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</si>
  <si>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</si>
  <si>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</si>
  <si>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</si>
  <si>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</si>
  <si>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</si>
  <si>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</si>
  <si>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</si>
  <si>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</si>
  <si>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</si>
  <si>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</si>
  <si>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</si>
  <si>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</si>
  <si>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</si>
  <si>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</si>
  <si>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</si>
  <si>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</si>
  <si>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</si>
  <si>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</si>
  <si>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</si>
  <si>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</si>
  <si>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</si>
  <si>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</si>
  <si>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</si>
  <si>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</si>
  <si>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</si>
  <si>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</si>
  <si>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</si>
  <si>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</si>
  <si>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</si>
  <si>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</si>
  <si>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</si>
  <si>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</si>
  <si>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</si>
  <si>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</si>
  <si>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</si>
  <si>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</si>
  <si>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</si>
  <si>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</si>
  <si>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</si>
  <si>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</si>
  <si>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</si>
  <si>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</si>
  <si>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</si>
  <si>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</si>
  <si>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</si>
  <si>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</si>
  <si>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</si>
  <si>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</si>
  <si>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</si>
  <si>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</si>
  <si>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</si>
  <si>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</si>
  <si>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</si>
  <si>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</si>
  <si>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</si>
  <si>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</si>
  <si>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</si>
  <si>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</si>
  <si>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</si>
  <si>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</si>
  <si>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</si>
  <si>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</si>
  <si>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</si>
  <si>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</si>
  <si>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</si>
  <si>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</si>
  <si>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</si>
  <si>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</si>
  <si>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</si>
  <si>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</si>
  <si>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</si>
  <si>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</si>
  <si>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</si>
  <si>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</si>
  <si>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</si>
  <si>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</si>
  <si>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</si>
  <si>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</si>
  <si>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</si>
  <si>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</si>
  <si>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</si>
  <si>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</si>
  <si>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</si>
  <si>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</si>
  <si>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</si>
  <si>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</si>
  <si>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</si>
  <si>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</si>
  <si>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</si>
  <si>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</si>
  <si>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</si>
  <si>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</si>
  <si>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</si>
  <si>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</si>
  <si>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</si>
  <si>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</si>
  <si>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</si>
  <si>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</si>
  <si>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</si>
  <si>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</si>
  <si>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</si>
  <si>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</si>
  <si>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</si>
  <si>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</si>
  <si>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</si>
  <si>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</si>
  <si>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</si>
  <si>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</si>
  <si>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</si>
  <si>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</si>
  <si>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</si>
  <si>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</si>
  <si>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</si>
  <si>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</si>
  <si>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</si>
  <si>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</si>
  <si>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</si>
  <si>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</si>
  <si>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</si>
  <si>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</si>
  <si>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</si>
  <si>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</si>
  <si>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</si>
  <si>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</si>
  <si>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</si>
  <si>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</si>
  <si>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</si>
  <si>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</si>
  <si>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</si>
  <si>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</si>
  <si>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</si>
  <si>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</si>
  <si>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</si>
  <si>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</si>
  <si>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</si>
  <si>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</si>
  <si>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</si>
  <si>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</si>
  <si>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</si>
  <si>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</si>
  <si>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</si>
  <si>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</si>
  <si>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</si>
  <si>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</si>
  <si>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</si>
  <si>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</si>
  <si>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</si>
  <si>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</si>
  <si>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</si>
  <si>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</si>
  <si>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</si>
  <si>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</si>
  <si>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</si>
  <si>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</si>
  <si>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</si>
  <si>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</si>
  <si>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</si>
  <si>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</si>
  <si>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</si>
  <si>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</si>
  <si>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</si>
  <si>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</si>
  <si>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</si>
  <si>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</si>
  <si>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</si>
  <si>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</si>
  <si>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</si>
  <si>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</si>
  <si>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</si>
  <si>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</si>
  <si>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</si>
  <si>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</si>
  <si>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</si>
  <si>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</si>
  <si>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</si>
  <si>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</si>
  <si>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</si>
  <si>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</si>
  <si>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</si>
  <si>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</si>
  <si>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</si>
  <si>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</si>
  <si>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</si>
  <si>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</si>
  <si>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</si>
  <si>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</si>
  <si>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</si>
  <si>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</si>
  <si>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</si>
  <si>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</si>
  <si>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</si>
  <si>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</si>
  <si>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</si>
  <si>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</si>
  <si>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</si>
  <si>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</si>
  <si>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</si>
  <si>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</si>
  <si>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</si>
  <si>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</si>
  <si>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</si>
  <si>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</si>
  <si>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</si>
  <si>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</si>
  <si>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</si>
  <si>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</si>
  <si>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</si>
  <si>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</si>
  <si>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</si>
  <si>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</si>
  <si>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</si>
  <si>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</si>
  <si>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</si>
  <si>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</si>
  <si>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</si>
  <si>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</si>
  <si>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</si>
  <si>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</si>
  <si>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</si>
  <si>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</si>
  <si>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</si>
  <si>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</si>
  <si>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</si>
  <si>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</si>
  <si>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</si>
  <si>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</si>
  <si>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</si>
  <si>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</si>
  <si>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</si>
  <si>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</si>
  <si>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</si>
  <si>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</si>
  <si>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</si>
  <si>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</si>
  <si>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</si>
  <si>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</si>
  <si>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</si>
  <si>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</si>
  <si>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</si>
  <si>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</si>
  <si>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</si>
  <si>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</si>
  <si>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</si>
  <si>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</si>
  <si>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</si>
  <si>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</si>
  <si>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</si>
  <si>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</si>
  <si>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</si>
  <si>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</si>
  <si>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</si>
  <si>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</si>
  <si>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</si>
  <si>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</si>
  <si>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</si>
  <si>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</si>
  <si>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</si>
  <si>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</si>
  <si>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</si>
  <si>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</si>
  <si>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</si>
  <si>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</si>
  <si>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</si>
  <si>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</si>
  <si>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</si>
  <si>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</si>
  <si>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</si>
  <si>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</si>
  <si>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</si>
  <si>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</si>
  <si>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</si>
  <si>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</si>
  <si>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</si>
  <si>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</si>
  <si>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</si>
  <si>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</si>
  <si>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</si>
  <si>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</si>
  <si>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</si>
  <si>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</si>
  <si>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</si>
  <si>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</si>
  <si>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</si>
  <si>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</si>
  <si>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</si>
  <si>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</si>
  <si>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</si>
  <si>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</si>
  <si>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</si>
  <si>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</si>
  <si>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</si>
  <si>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</si>
  <si>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</si>
  <si>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</si>
  <si>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</si>
  <si>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</si>
  <si>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</si>
  <si>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</si>
  <si>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</si>
  <si>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</si>
  <si>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</si>
  <si>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</si>
  <si>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</si>
  <si>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</si>
  <si>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</si>
  <si>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</si>
  <si>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</si>
  <si>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</si>
  <si>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</si>
  <si>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</si>
  <si>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</si>
  <si>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</si>
  <si>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</si>
  <si>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</si>
  <si>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</si>
  <si>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</si>
  <si>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</si>
  <si>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</si>
  <si>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</si>
  <si>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</si>
  <si>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</si>
  <si>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</si>
  <si>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</si>
  <si>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</si>
  <si>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</si>
  <si>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</si>
  <si>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</si>
  <si>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</si>
  <si>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</si>
  <si>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</si>
  <si>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</si>
  <si>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</si>
  <si>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</si>
  <si>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</si>
  <si>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</si>
  <si>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</si>
  <si>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</si>
  <si>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</si>
  <si>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</si>
  <si>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</si>
  <si>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</si>
  <si>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</si>
  <si>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</si>
  <si>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</si>
  <si>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</si>
  <si>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</si>
  <si>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</si>
  <si>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</si>
  <si>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</si>
  <si>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</si>
  <si>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</si>
  <si>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</si>
  <si>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</si>
  <si>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</si>
  <si>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</si>
  <si>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</si>
  <si>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</si>
  <si>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</si>
  <si>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</si>
  <si>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</si>
  <si>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</si>
  <si>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</si>
  <si>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</si>
  <si>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</si>
  <si>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</si>
  <si>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</si>
  <si>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</si>
  <si>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</si>
  <si>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</si>
  <si>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</si>
  <si>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</si>
  <si>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</si>
  <si>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</si>
  <si>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</si>
  <si>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</si>
  <si>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</si>
  <si>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</si>
  <si>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</si>
  <si>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</si>
  <si>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</si>
  <si>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</si>
  <si>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</si>
  <si>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</si>
  <si>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</si>
  <si>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</si>
  <si>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</si>
  <si>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</si>
  <si>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</si>
  <si>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</si>
  <si>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</si>
  <si>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</si>
  <si>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</si>
  <si>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</si>
  <si>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</si>
  <si>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</si>
  <si>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</si>
  <si>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</si>
  <si>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</si>
  <si>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</si>
  <si>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</si>
  <si>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</si>
  <si>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</si>
  <si>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</si>
  <si>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</si>
  <si>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</si>
  <si>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</si>
  <si>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</si>
  <si>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</si>
  <si>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</si>
  <si>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</si>
  <si>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</si>
  <si>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</si>
  <si>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</si>
  <si>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</si>
  <si>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</si>
  <si>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</si>
  <si>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</si>
  <si>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</si>
  <si>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</si>
  <si>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</si>
  <si>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</si>
  <si>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</si>
  <si>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</si>
  <si>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</si>
  <si>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</si>
  <si>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</si>
  <si>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</si>
  <si>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</si>
  <si>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</si>
  <si>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</si>
  <si>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</si>
  <si>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</si>
  <si>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</si>
  <si>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</si>
  <si>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</si>
  <si>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</si>
  <si>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</si>
  <si>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</si>
  <si>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</si>
  <si>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</si>
  <si>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</si>
  <si>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</si>
  <si>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</si>
  <si>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</si>
  <si>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</si>
  <si>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</si>
  <si>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</si>
  <si>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</si>
  <si>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</si>
  <si>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</si>
  <si>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</si>
  <si>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</si>
  <si>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</si>
  <si>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</si>
  <si>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</si>
  <si>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</si>
  <si>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</si>
  <si>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</si>
  <si>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</si>
  <si>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</si>
  <si>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</si>
  <si>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</si>
  <si>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</si>
  <si>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</si>
  <si>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</si>
  <si>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</si>
  <si>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</si>
  <si>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</si>
  <si>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</si>
  <si>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</si>
  <si>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</si>
  <si>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</si>
  <si>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</si>
  <si>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</si>
  <si>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</si>
  <si>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</si>
  <si>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</si>
  <si>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</si>
  <si>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</si>
  <si>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</si>
  <si>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</si>
  <si>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</si>
  <si>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</si>
  <si>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</si>
  <si>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</si>
  <si>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</si>
  <si>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</si>
  <si>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</si>
  <si>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</si>
  <si>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</si>
  <si>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</si>
  <si>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</si>
  <si>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</si>
  <si>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</si>
  <si>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</si>
  <si>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</si>
  <si>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</si>
  <si>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</si>
  <si>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</si>
  <si>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</si>
  <si>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</si>
  <si>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</si>
  <si>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</si>
  <si>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</si>
  <si>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</si>
  <si>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</si>
  <si>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</si>
  <si>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</si>
  <si>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</si>
  <si>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</si>
  <si>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</si>
  <si>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</si>
  <si>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</si>
  <si>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</si>
  <si>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</si>
  <si>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</si>
  <si>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</si>
  <si>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</si>
  <si>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</si>
  <si>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</si>
  <si>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</si>
  <si>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</si>
  <si>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</si>
  <si>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</si>
  <si>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</si>
  <si>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</si>
  <si>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</si>
  <si>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</si>
  <si>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</si>
  <si>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</si>
  <si>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</si>
  <si>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</si>
  <si>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</si>
  <si>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</si>
  <si>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</si>
  <si>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</si>
  <si>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</si>
  <si>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</si>
  <si>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</si>
  <si>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</si>
  <si>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</si>
  <si>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</si>
  <si>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</si>
  <si>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</si>
  <si>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</si>
  <si>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</si>
  <si>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</si>
  <si>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</si>
  <si>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</si>
  <si>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</si>
  <si>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</si>
  <si>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</si>
  <si>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</si>
  <si>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</si>
  <si>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</si>
  <si>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</si>
  <si>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</si>
  <si>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</si>
  <si>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</si>
  <si>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</si>
  <si>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</si>
  <si>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</si>
  <si>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</si>
  <si>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</si>
  <si>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</si>
  <si>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</si>
  <si>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</si>
  <si>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</si>
  <si>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</si>
  <si>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</si>
  <si>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</si>
  <si>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</si>
  <si>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</si>
  <si>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</si>
  <si>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</si>
  <si>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</si>
  <si>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</si>
  <si>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</si>
  <si>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</si>
  <si>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</si>
  <si>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</si>
  <si>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</si>
  <si>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</si>
  <si>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</si>
  <si>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</si>
  <si>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</si>
  <si>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</si>
  <si>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</si>
  <si>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</si>
  <si>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</si>
  <si>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</si>
  <si>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</si>
  <si>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</si>
  <si>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</si>
  <si>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</si>
  <si>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</si>
  <si>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</si>
  <si>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</si>
  <si>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</si>
  <si>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</si>
  <si>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</si>
  <si>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</si>
  <si>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</si>
  <si>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</si>
  <si>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</si>
  <si>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</si>
  <si>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</si>
  <si>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</si>
  <si>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</si>
  <si>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</si>
  <si>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</si>
  <si>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</si>
  <si>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</si>
  <si>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</si>
  <si>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</si>
  <si>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</si>
  <si>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</si>
  <si>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</si>
  <si>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</si>
  <si>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</si>
  <si>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</si>
  <si>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</si>
  <si>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</si>
  <si>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</si>
  <si>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</si>
  <si>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</si>
  <si>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</si>
  <si>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</si>
  <si>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</si>
  <si>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</si>
  <si>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</si>
  <si>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</si>
  <si>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</si>
  <si>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</si>
  <si>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</si>
  <si>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</si>
  <si>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</si>
  <si>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</si>
  <si>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</si>
  <si>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</si>
  <si>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</si>
  <si>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</si>
  <si>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</si>
  <si>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</si>
  <si>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</si>
  <si>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</si>
  <si>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</si>
  <si>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</si>
  <si>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</si>
  <si>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</si>
  <si>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</si>
  <si>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</si>
  <si>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</si>
  <si>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</si>
  <si>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</si>
  <si>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</si>
  <si>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</si>
  <si>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</si>
  <si>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</si>
  <si>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</si>
  <si>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</si>
  <si>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</si>
  <si>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</si>
  <si>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</si>
  <si>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</si>
  <si>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</si>
  <si>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</si>
  <si>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</si>
  <si>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</si>
  <si>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</si>
  <si>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</si>
  <si>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</si>
  <si>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</si>
  <si>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</si>
  <si>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</si>
  <si>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</si>
  <si>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</si>
  <si>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</si>
  <si>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</si>
  <si>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</si>
  <si>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</si>
  <si>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</si>
  <si>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</si>
  <si>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</si>
  <si>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</si>
  <si>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</si>
  <si>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</si>
  <si>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</si>
  <si>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</si>
  <si>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</si>
  <si>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</si>
  <si>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</si>
  <si>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</si>
  <si>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</si>
  <si>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</si>
  <si>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</si>
  <si>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</si>
  <si>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</si>
  <si>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</si>
  <si>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</si>
  <si>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</si>
  <si>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</si>
  <si>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</si>
  <si>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</si>
  <si>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</si>
  <si>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</si>
  <si>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</si>
  <si>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</si>
  <si>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</si>
  <si>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</si>
  <si>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</si>
  <si>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</si>
  <si>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</si>
  <si>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</si>
  <si>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</si>
  <si>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</si>
  <si>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</si>
  <si>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</si>
  <si>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</si>
  <si>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</si>
  <si>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</si>
  <si>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</si>
  <si>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</si>
  <si>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</si>
  <si>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</si>
  <si>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</si>
  <si>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</si>
  <si>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</si>
  <si>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</si>
  <si>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</si>
  <si>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</si>
  <si>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</si>
  <si>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</si>
  <si>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</si>
  <si>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</si>
  <si>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</si>
  <si>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</si>
  <si>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</si>
  <si>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</si>
  <si>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</si>
  <si>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</si>
  <si>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</si>
  <si>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</si>
  <si>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</si>
  <si>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</si>
  <si>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</si>
  <si>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</si>
  <si>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</si>
  <si>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</si>
  <si>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</si>
  <si>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</si>
  <si>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</si>
  <si>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</si>
  <si>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</si>
  <si>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</si>
  <si>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</si>
  <si>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</si>
  <si>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</si>
  <si>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</si>
  <si>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</si>
  <si>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</si>
  <si>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</si>
  <si>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</si>
  <si>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</si>
  <si>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</si>
  <si>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</si>
  <si>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</si>
  <si>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</si>
  <si>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</si>
  <si>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</si>
  <si>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</si>
  <si>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</si>
  <si>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</si>
  <si>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</si>
  <si>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</si>
  <si>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</si>
  <si>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</si>
  <si>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</si>
  <si>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</si>
  <si>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</si>
  <si>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</si>
  <si>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</si>
  <si>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</si>
  <si>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</si>
  <si>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</si>
  <si>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</si>
  <si>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</si>
  <si>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</si>
  <si>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</si>
  <si>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</si>
  <si>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</si>
  <si>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</si>
  <si>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</si>
  <si>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</si>
  <si>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</si>
  <si>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</si>
  <si>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</si>
  <si>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</si>
  <si>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</si>
  <si>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</si>
  <si>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</si>
  <si>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</si>
  <si>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</si>
  <si>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</si>
  <si>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</si>
  <si>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</si>
  <si>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</si>
  <si>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</si>
  <si>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</si>
  <si>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</si>
  <si>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</si>
  <si>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</si>
  <si>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</si>
  <si>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</si>
  <si>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</si>
  <si>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</si>
  <si>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</si>
  <si>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</si>
  <si>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</si>
  <si>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</si>
  <si>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</si>
  <si>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</si>
  <si>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</si>
  <si>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</si>
  <si>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</si>
  <si>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</si>
  <si>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</si>
  <si>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</si>
  <si>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</si>
  <si>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</si>
  <si>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</si>
  <si>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</si>
  <si>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</si>
  <si>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</si>
  <si>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</si>
  <si>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</si>
  <si>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</si>
  <si>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</si>
  <si>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</si>
  <si>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</si>
  <si>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</si>
  <si>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</si>
  <si>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</si>
  <si>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</si>
  <si>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</si>
  <si>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</si>
  <si>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</si>
  <si>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</si>
  <si>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</si>
  <si>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</si>
  <si>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</si>
  <si>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</si>
  <si>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</si>
  <si>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</si>
  <si>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</si>
  <si>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</si>
  <si>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</si>
  <si>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</si>
  <si>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</si>
  <si>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</si>
  <si>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</si>
  <si>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</si>
  <si>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</si>
  <si>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</si>
  <si>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</si>
  <si>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</si>
  <si>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</si>
  <si>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</si>
  <si>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</si>
  <si>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</si>
  <si>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</si>
  <si>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</si>
  <si>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</si>
  <si>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</si>
  <si>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</si>
  <si>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</si>
  <si>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</si>
  <si>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</si>
  <si>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</si>
  <si>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</si>
  <si>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</si>
  <si>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</si>
  <si>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</si>
  <si>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</si>
  <si>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</si>
  <si>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</si>
  <si>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</si>
  <si>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</si>
  <si>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</si>
  <si>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</si>
  <si>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</si>
  <si>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</si>
  <si>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</si>
  <si>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</si>
  <si>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</si>
  <si>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</si>
  <si>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</si>
  <si>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</si>
  <si>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</si>
  <si>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</si>
  <si>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</si>
  <si>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</si>
  <si>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</si>
  <si>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</si>
  <si>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</si>
  <si>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</si>
  <si>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</si>
  <si>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</si>
  <si>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</si>
  <si>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</si>
  <si>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</si>
  <si>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</si>
  <si>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</si>
  <si>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</si>
  <si>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</si>
  <si>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</si>
  <si>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</si>
  <si>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</si>
  <si>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</si>
  <si>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</si>
  <si>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</si>
  <si>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</si>
  <si>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</si>
  <si>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</si>
  <si>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</si>
  <si>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</si>
  <si>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</si>
  <si>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</si>
  <si>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</si>
  <si>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</si>
  <si>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</si>
  <si>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</si>
  <si>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</si>
  <si>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</si>
  <si>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</si>
  <si>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</si>
  <si>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</si>
  <si>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</si>
  <si>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</si>
  <si>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</si>
  <si>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</si>
  <si>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</si>
  <si>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</si>
  <si>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</si>
  <si>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</si>
  <si>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</si>
  <si>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</si>
  <si>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</si>
  <si>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</si>
  <si>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</si>
  <si>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</si>
  <si>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</si>
  <si>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</si>
  <si>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</si>
  <si>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</si>
  <si>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</si>
  <si>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</si>
  <si>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</si>
  <si>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</si>
  <si>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</si>
  <si>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</si>
  <si>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</si>
  <si>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</si>
  <si>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</si>
  <si>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</si>
  <si>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</si>
  <si>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</si>
  <si>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</si>
  <si>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</si>
  <si>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</si>
  <si>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</si>
  <si>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</si>
  <si>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</si>
  <si>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</si>
  <si>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</si>
  <si>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</si>
  <si>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</si>
  <si>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</si>
  <si>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</si>
  <si>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</si>
  <si>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</si>
  <si>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</si>
  <si>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</si>
  <si>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</si>
  <si>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</si>
  <si>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</si>
  <si>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</si>
  <si>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</si>
  <si>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</si>
  <si>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</si>
  <si>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</si>
  <si>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</si>
  <si>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</si>
  <si>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</si>
  <si>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</si>
  <si>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</si>
  <si>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</si>
  <si>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</si>
  <si>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</si>
  <si>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</si>
  <si>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</si>
  <si>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</si>
  <si>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</si>
  <si>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</si>
  <si>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</si>
  <si>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</si>
  <si>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</si>
  <si>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</si>
  <si>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</si>
  <si>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</si>
  <si>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</si>
  <si>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</si>
  <si>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</si>
  <si>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</si>
  <si>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</si>
  <si>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</si>
  <si>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</si>
  <si>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</si>
  <si>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</si>
  <si>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</si>
  <si>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</si>
  <si>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</si>
  <si>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</si>
  <si>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</si>
  <si>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</si>
  <si>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</si>
  <si>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</si>
  <si>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</si>
  <si>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</si>
  <si>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</si>
  <si>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</si>
  <si>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</si>
  <si>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</si>
  <si>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</si>
  <si>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</si>
  <si>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</si>
  <si>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</si>
  <si>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</si>
  <si>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</si>
  <si>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</si>
  <si>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</si>
  <si>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</si>
  <si>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</si>
  <si>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</si>
  <si>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</si>
  <si>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</si>
  <si>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</si>
  <si>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</si>
  <si>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</si>
  <si>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</si>
  <si>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</si>
  <si>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</si>
  <si>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</si>
  <si>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</si>
  <si>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</si>
  <si>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</si>
  <si>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</si>
  <si>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</si>
  <si>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</si>
  <si>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</si>
  <si>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</si>
  <si>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</si>
  <si>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</si>
  <si>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</si>
  <si>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</si>
  <si>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</si>
  <si>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</si>
  <si>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</si>
  <si>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</si>
  <si>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</si>
  <si>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</si>
  <si>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</si>
  <si>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</si>
  <si>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</si>
  <si>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</si>
  <si>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</si>
  <si>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</si>
  <si>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</si>
  <si>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</si>
  <si>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</si>
  <si>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</si>
  <si>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</si>
  <si>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</si>
  <si>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</si>
  <si>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</si>
  <si>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</si>
  <si>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</si>
  <si>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</si>
  <si>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</si>
  <si>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</si>
  <si>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</si>
  <si>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</si>
  <si>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</si>
  <si>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</si>
  <si>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</si>
  <si>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</si>
  <si>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</si>
  <si>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</si>
  <si>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</si>
  <si>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</si>
  <si>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</si>
  <si>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</si>
  <si>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</si>
  <si>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</si>
  <si>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</si>
  <si>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</si>
  <si>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</si>
  <si>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</si>
  <si>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</si>
  <si>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</si>
  <si>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</si>
  <si>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</si>
  <si>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</si>
  <si>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</si>
  <si>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</si>
  <si>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</si>
  <si>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</si>
  <si>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</si>
  <si>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</si>
  <si>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</si>
  <si>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</si>
  <si>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</si>
  <si>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</si>
  <si>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</si>
  <si>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</si>
  <si>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</si>
  <si>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</si>
  <si>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</si>
  <si>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</si>
  <si>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</si>
  <si>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</si>
  <si>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</si>
  <si>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</si>
  <si>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</si>
  <si>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</si>
  <si>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</si>
  <si>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</si>
  <si>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</si>
  <si>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</si>
  <si>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</si>
  <si>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</si>
  <si>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</si>
  <si>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</si>
  <si>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</si>
  <si>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</si>
  <si>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</si>
  <si>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</si>
  <si>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</si>
  <si>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</si>
  <si>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</si>
  <si>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</si>
  <si>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</si>
  <si>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</si>
  <si>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</si>
  <si>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</si>
  <si>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</si>
  <si>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</si>
  <si>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</si>
  <si>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</si>
  <si>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</si>
  <si>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</si>
  <si>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</si>
  <si>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</si>
  <si>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</si>
  <si>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</si>
  <si>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</si>
  <si>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</si>
  <si>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</si>
  <si>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</si>
  <si>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</si>
  <si>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</si>
  <si>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</si>
  <si>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</si>
  <si>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</si>
  <si>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</si>
  <si>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</si>
  <si>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</si>
  <si>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</si>
  <si>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</si>
  <si>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</si>
  <si>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</si>
  <si>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</si>
  <si>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</si>
  <si>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</si>
  <si>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</si>
  <si>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</si>
  <si>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</si>
  <si>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</si>
  <si>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</si>
  <si>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</si>
  <si>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</si>
  <si>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</si>
  <si>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</si>
  <si>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</si>
  <si>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</si>
  <si>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</si>
  <si>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</si>
  <si>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</si>
  <si>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</si>
  <si>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</si>
  <si>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</si>
  <si>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</si>
  <si>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</si>
  <si>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</si>
  <si>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</si>
  <si>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</si>
  <si>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</si>
  <si>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</si>
  <si>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</si>
  <si>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</si>
  <si>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</si>
  <si>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</si>
  <si>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</si>
  <si>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</si>
  <si>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</si>
  <si>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</si>
  <si>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</si>
  <si>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</si>
  <si>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</si>
  <si>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</si>
  <si>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</si>
  <si>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</si>
  <si>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</si>
  <si>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</si>
  <si>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</si>
  <si>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</si>
  <si>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</si>
  <si>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</si>
  <si>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</si>
  <si>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</si>
  <si>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</si>
  <si>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</si>
  <si>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</si>
  <si>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</si>
  <si>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</si>
  <si>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</si>
  <si>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</si>
  <si>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</si>
  <si>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</si>
  <si>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</si>
  <si>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</si>
  <si>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</si>
  <si>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</si>
  <si>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</si>
  <si>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</si>
  <si>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</si>
  <si>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</si>
  <si>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</si>
  <si>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</si>
  <si>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</si>
  <si>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</si>
  <si>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</si>
  <si>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</si>
  <si>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</si>
  <si>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</si>
  <si>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</si>
  <si>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</si>
  <si>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</si>
  <si>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</si>
  <si>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</si>
  <si>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</si>
  <si>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</si>
  <si>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</si>
  <si>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</si>
  <si>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</si>
  <si>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</si>
  <si>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</si>
  <si>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</si>
  <si>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</si>
  <si>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</si>
  <si>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</si>
  <si>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</si>
  <si>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</si>
  <si>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</si>
  <si>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</si>
  <si>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</si>
  <si>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</si>
  <si>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</si>
  <si>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</si>
  <si>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</si>
  <si>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</si>
  <si>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</si>
  <si>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</si>
  <si>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</si>
  <si>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</si>
  <si>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</si>
  <si>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</si>
  <si>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</si>
  <si>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</si>
  <si>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</si>
  <si>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</si>
  <si>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</si>
  <si>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</si>
  <si>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</si>
  <si>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</si>
  <si>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</si>
  <si>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</si>
  <si>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</si>
  <si>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</si>
  <si>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</si>
  <si>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</si>
  <si>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</si>
  <si>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</si>
  <si>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</si>
  <si>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</si>
  <si>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</si>
  <si>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</si>
  <si>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</si>
  <si>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</si>
  <si>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</si>
  <si>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</si>
  <si>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</si>
  <si>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</si>
  <si>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</si>
  <si>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</si>
  <si>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</si>
  <si>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</si>
  <si>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</si>
  <si>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</si>
  <si>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</si>
  <si>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</si>
  <si>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</si>
  <si>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</si>
  <si>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</si>
  <si>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</si>
  <si>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</si>
  <si>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</si>
  <si>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</si>
  <si>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</si>
  <si>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</si>
  <si>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</si>
  <si>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</si>
  <si>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</si>
  <si>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</si>
  <si>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</si>
  <si>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</si>
  <si>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</si>
  <si>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</si>
  <si>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</si>
  <si>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</si>
  <si>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</si>
  <si>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</si>
  <si>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</si>
  <si>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</si>
  <si>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</si>
  <si>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</si>
  <si>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</si>
  <si>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</si>
  <si>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</si>
  <si>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</si>
  <si>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</si>
  <si>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</si>
  <si>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</si>
  <si>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</si>
  <si>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</si>
  <si>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</si>
  <si>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</si>
  <si>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</si>
  <si>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</si>
  <si>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</si>
  <si>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</si>
  <si>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</si>
  <si>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</si>
  <si>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</si>
  <si>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</si>
  <si>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</si>
  <si>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</si>
  <si>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</si>
  <si>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</si>
  <si>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</si>
  <si>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</si>
  <si>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</si>
  <si>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</si>
  <si>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</si>
  <si>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</si>
  <si>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</si>
  <si>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</si>
  <si>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</si>
  <si>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</si>
  <si>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</si>
  <si>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</si>
  <si>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</si>
  <si>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</si>
  <si>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</si>
  <si>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</si>
  <si>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</si>
  <si>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</si>
  <si>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</si>
  <si>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</si>
  <si>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</si>
  <si>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</si>
  <si>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</si>
  <si>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</si>
  <si>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</si>
  <si>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</si>
  <si>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</si>
  <si>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</si>
  <si>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</si>
  <si>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</si>
  <si>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</si>
  <si>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</si>
  <si>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</si>
  <si>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</si>
  <si>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</si>
  <si>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</si>
  <si>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</si>
  <si>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</si>
  <si>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</si>
  <si>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</si>
  <si>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</si>
  <si>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</si>
  <si>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</si>
  <si>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</si>
  <si>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</si>
  <si>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</si>
  <si>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</si>
  <si>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</si>
  <si>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</si>
  <si>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</si>
  <si>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</si>
  <si>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</si>
  <si>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</si>
  <si>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</si>
  <si>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</si>
  <si>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</si>
  <si>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</si>
  <si>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</si>
  <si>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</si>
  <si>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</si>
  <si>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</si>
  <si>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</si>
  <si>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</si>
  <si>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</si>
  <si>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</si>
  <si>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</si>
  <si>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</si>
  <si>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</si>
  <si>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</si>
  <si>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</si>
  <si>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</si>
  <si>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</si>
  <si>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</si>
  <si>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</si>
  <si>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</si>
  <si>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</si>
  <si>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</si>
  <si>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</si>
  <si>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</si>
  <si>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</si>
  <si>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</si>
  <si>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</si>
  <si>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</si>
  <si>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</si>
  <si>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</si>
  <si>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</si>
  <si>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</si>
  <si>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</si>
  <si>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</si>
  <si>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</si>
  <si>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</si>
  <si>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</si>
  <si>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</si>
  <si>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</si>
  <si>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</si>
  <si>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</si>
  <si>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</si>
  <si>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</si>
  <si>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</si>
  <si>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</si>
  <si>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</si>
  <si>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</si>
  <si>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</si>
  <si>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</si>
  <si>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</si>
  <si>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</si>
  <si>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</si>
  <si>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</si>
  <si>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</si>
  <si>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</si>
  <si>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</si>
  <si>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</si>
  <si>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</si>
  <si>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</si>
  <si>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</si>
  <si>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</si>
  <si>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</si>
  <si>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</si>
  <si>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</si>
  <si>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</si>
  <si>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</si>
  <si>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</si>
  <si>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</si>
  <si>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</si>
  <si>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</si>
  <si>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</si>
  <si>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</si>
  <si>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</si>
  <si>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</si>
  <si>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</si>
  <si>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</si>
  <si>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</si>
  <si>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</si>
  <si>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</si>
  <si>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</si>
  <si>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</si>
  <si>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</si>
  <si>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</si>
  <si>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</si>
  <si>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</si>
  <si>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</si>
  <si>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</si>
  <si>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</si>
  <si>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</si>
  <si>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</si>
  <si>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</si>
  <si>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</si>
  <si>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</si>
  <si>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</si>
  <si>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</si>
  <si>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</si>
  <si>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</si>
  <si>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</si>
  <si>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</si>
  <si>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</si>
  <si>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</si>
  <si>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</si>
  <si>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</si>
  <si>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</si>
  <si>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</si>
  <si>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</si>
  <si>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</si>
  <si>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</si>
  <si>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</si>
  <si>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</si>
  <si>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</si>
  <si>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</si>
  <si>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</si>
  <si>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</si>
  <si>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</si>
  <si>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</si>
  <si>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</si>
  <si>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</si>
  <si>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</si>
  <si>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</si>
  <si>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</si>
  <si>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</si>
  <si>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</si>
  <si>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</si>
  <si>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</si>
  <si>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</si>
  <si>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</si>
  <si>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</si>
  <si>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</si>
  <si>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</si>
  <si>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</si>
  <si>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</si>
  <si>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</si>
  <si>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</si>
  <si>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</si>
  <si>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</si>
  <si>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</si>
  <si>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</si>
  <si>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</si>
  <si>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</si>
  <si>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</si>
  <si>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</si>
  <si>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</si>
  <si>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</si>
  <si>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</si>
  <si>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</si>
  <si>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</si>
  <si>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</si>
  <si>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</si>
  <si>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</si>
  <si>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</si>
  <si>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</si>
  <si>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</si>
  <si>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</si>
  <si>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</si>
  <si>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</si>
  <si>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</si>
  <si>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</si>
  <si>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</si>
  <si>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</si>
  <si>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</si>
  <si>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</si>
  <si>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</si>
  <si>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</si>
  <si>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</si>
  <si>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</si>
  <si>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</si>
  <si>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</si>
  <si>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</si>
  <si>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</si>
  <si>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</si>
  <si>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</si>
  <si>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</si>
  <si>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</si>
  <si>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</si>
  <si>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</si>
  <si>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</si>
  <si>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</si>
  <si>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</si>
  <si>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</si>
  <si>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</si>
  <si>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</si>
  <si>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</si>
  <si>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</si>
  <si>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</si>
  <si>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</si>
  <si>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</si>
  <si>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</si>
  <si>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</si>
  <si>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</si>
  <si>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</si>
  <si>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</si>
  <si>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</si>
  <si>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</si>
  <si>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</si>
  <si>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</si>
  <si>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</si>
  <si>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</si>
  <si>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</si>
  <si>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</si>
  <si>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</si>
  <si>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</si>
  <si>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</si>
  <si>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</si>
  <si>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</si>
  <si>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</si>
  <si>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</si>
  <si>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</si>
  <si>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</si>
  <si>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</si>
  <si>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</si>
  <si>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</si>
  <si>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</si>
  <si>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</si>
  <si>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</si>
  <si>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</si>
  <si>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</si>
  <si>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</si>
  <si>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</si>
  <si>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</si>
  <si>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</si>
  <si>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</si>
  <si>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</si>
  <si>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</si>
  <si>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</si>
  <si>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</si>
  <si>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</si>
  <si>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</si>
  <si>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</si>
  <si>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</si>
  <si>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</si>
  <si>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</si>
  <si>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</si>
  <si>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</si>
  <si>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</si>
  <si>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</si>
  <si>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</si>
  <si>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</si>
  <si>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</si>
  <si>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</si>
  <si>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</si>
  <si>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</si>
  <si>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</si>
  <si>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</si>
  <si>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</si>
  <si>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</si>
  <si>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</si>
  <si>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</si>
  <si>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</si>
  <si>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</si>
  <si>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</si>
  <si>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</si>
  <si>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</si>
  <si>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</si>
  <si>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</si>
  <si>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</si>
  <si>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</si>
  <si>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</si>
  <si>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</si>
  <si>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</si>
  <si>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</si>
  <si>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</si>
  <si>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</si>
  <si>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</si>
  <si>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</si>
  <si>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</si>
  <si>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</si>
  <si>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</si>
  <si>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</si>
  <si>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</si>
  <si>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</si>
  <si>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</si>
  <si>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</si>
  <si>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</si>
  <si>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</si>
  <si>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</si>
  <si>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</si>
  <si>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</si>
  <si>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</si>
  <si>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</si>
  <si>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</si>
  <si>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</si>
  <si>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</si>
  <si>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</si>
  <si>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</si>
  <si>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</si>
  <si>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</si>
  <si>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</si>
  <si>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</si>
  <si>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</si>
  <si>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</si>
  <si>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</si>
  <si>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</si>
  <si>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</si>
  <si>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</si>
  <si>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</si>
  <si>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</si>
  <si>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</si>
  <si>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</si>
  <si>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</si>
  <si>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</si>
  <si>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</si>
  <si>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</si>
  <si>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</si>
  <si>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</si>
  <si>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</si>
  <si>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</si>
  <si>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</si>
  <si>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</si>
  <si>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</si>
  <si>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</si>
  <si>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</si>
  <si>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</si>
  <si>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</si>
  <si>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</si>
  <si>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</si>
  <si>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</si>
  <si>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</si>
  <si>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</si>
  <si>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</si>
  <si>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</si>
  <si>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</si>
  <si>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</si>
  <si>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</si>
  <si>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</si>
  <si>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</si>
  <si>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</si>
  <si>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</si>
  <si>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</si>
  <si>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</si>
  <si>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</si>
  <si>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</si>
  <si>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</si>
  <si>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</si>
  <si>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</si>
  <si>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</si>
  <si>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</si>
  <si>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</si>
  <si>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</si>
  <si>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</si>
  <si>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</si>
  <si>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</si>
  <si>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</si>
  <si>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</si>
  <si>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</si>
  <si>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</si>
  <si>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</si>
  <si>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</si>
  <si>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</si>
  <si>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</si>
  <si>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</si>
  <si>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</si>
  <si>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</si>
  <si>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</si>
  <si>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</si>
  <si>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</si>
  <si>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</si>
  <si>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</si>
  <si>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</si>
  <si>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</si>
  <si>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</si>
  <si>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</si>
  <si>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</si>
  <si>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</si>
  <si>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</si>
  <si>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</si>
  <si>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</si>
  <si>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</si>
  <si>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</si>
  <si>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</si>
  <si>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</si>
  <si>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</si>
  <si>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</si>
  <si>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</si>
  <si>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</si>
  <si>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</si>
  <si>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</si>
  <si>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</si>
  <si>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</si>
  <si>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</si>
  <si>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</si>
  <si>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</si>
  <si>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</si>
  <si>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</si>
  <si>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</si>
  <si>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</si>
  <si>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</si>
  <si>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</si>
  <si>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</si>
  <si>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</si>
  <si>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</si>
  <si>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</si>
  <si>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</si>
  <si>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</si>
  <si>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</si>
  <si>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</si>
  <si>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</si>
  <si>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</si>
  <si>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</si>
  <si>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</si>
  <si>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</si>
  <si>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</si>
  <si>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</si>
  <si>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</si>
  <si>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</si>
  <si>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</si>
  <si>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</si>
  <si>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</si>
  <si>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</si>
  <si>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</si>
  <si>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</si>
  <si>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</si>
  <si>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</si>
  <si>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</si>
  <si>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</si>
  <si>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</si>
  <si>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</si>
  <si>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</si>
  <si>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</si>
  <si>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</si>
  <si>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</si>
  <si>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</si>
  <si>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</si>
  <si>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</si>
  <si>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</si>
  <si>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</si>
  <si>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</si>
  <si>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</si>
  <si>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</si>
  <si>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</si>
  <si>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</si>
  <si>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</si>
  <si>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</si>
  <si>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</si>
  <si>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</si>
  <si>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</si>
  <si>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</si>
  <si>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</si>
  <si>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</si>
  <si>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</si>
  <si>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</si>
  <si>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</si>
  <si>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</si>
  <si>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</si>
  <si>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</si>
  <si>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</si>
  <si>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</si>
  <si>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</si>
  <si>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</si>
  <si>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</si>
  <si>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</si>
  <si>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</si>
  <si>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</si>
  <si>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</si>
  <si>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</si>
  <si>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</si>
  <si>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</si>
  <si>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</si>
  <si>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</si>
  <si>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</si>
  <si>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</si>
  <si>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</si>
  <si>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</si>
  <si>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</si>
  <si>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</si>
  <si>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</si>
  <si>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</si>
  <si>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</si>
  <si>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</si>
  <si>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</si>
  <si>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</si>
  <si>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</si>
  <si>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</si>
  <si>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</si>
  <si>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</si>
  <si>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</si>
  <si>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</si>
  <si>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</si>
  <si>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</si>
  <si>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</si>
  <si>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</si>
  <si>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</si>
  <si>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</si>
  <si>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</si>
  <si>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</si>
  <si>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</si>
  <si>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</si>
  <si>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</si>
  <si>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</si>
  <si>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</si>
  <si>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</si>
  <si>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</si>
  <si>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</si>
  <si>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</si>
  <si>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</si>
  <si>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</si>
  <si>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</si>
  <si>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</si>
  <si>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</si>
  <si>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</si>
  <si>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</si>
  <si>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</si>
  <si>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</si>
  <si>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</si>
  <si>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</si>
  <si>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</si>
  <si>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</si>
  <si>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</si>
  <si>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</si>
  <si>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</si>
  <si>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</si>
  <si>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</si>
  <si>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</si>
  <si>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</si>
  <si>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</si>
  <si>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</si>
  <si>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</si>
  <si>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</si>
  <si>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</si>
  <si>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</si>
  <si>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</si>
  <si>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</si>
  <si>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</si>
  <si>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</si>
  <si>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</si>
  <si>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</si>
  <si>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</si>
  <si>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</si>
  <si>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</si>
  <si>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</si>
  <si>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</si>
  <si>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</si>
  <si>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</si>
  <si>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</si>
  <si>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</si>
  <si>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</si>
  <si>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</si>
  <si>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</si>
  <si>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</si>
  <si>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</si>
  <si>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</si>
  <si>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</si>
  <si>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</si>
  <si>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</si>
  <si>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</si>
  <si>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</si>
  <si>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</si>
  <si>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</si>
  <si>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</si>
  <si>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</si>
  <si>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</si>
  <si>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</si>
  <si>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</si>
  <si>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</si>
  <si>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</si>
  <si>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</si>
  <si>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</si>
  <si>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</si>
  <si>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</si>
  <si>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</si>
  <si>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</si>
  <si>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</si>
  <si>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</si>
  <si>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</si>
  <si>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</si>
  <si>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</si>
  <si>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</si>
  <si>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</si>
  <si>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</si>
  <si>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</si>
  <si>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</si>
  <si>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</si>
  <si>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</si>
  <si>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</si>
  <si>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</si>
  <si>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</si>
  <si>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</si>
  <si>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</si>
  <si>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</si>
  <si>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</si>
  <si>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</si>
  <si>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</si>
  <si>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</si>
  <si>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</si>
  <si>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</si>
  <si>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</si>
  <si>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</si>
  <si>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</si>
  <si>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</si>
  <si>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</si>
  <si>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</si>
  <si>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</si>
  <si>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</si>
  <si>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</si>
  <si>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</si>
  <si>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</si>
  <si>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</si>
  <si>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</si>
  <si>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</si>
  <si>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</si>
  <si>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</si>
  <si>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</si>
  <si>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</si>
  <si>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</si>
  <si>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</si>
  <si>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</si>
  <si>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</si>
  <si>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</si>
  <si>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</si>
  <si>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</si>
  <si>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</si>
  <si>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</si>
  <si>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</si>
  <si>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</si>
  <si>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</si>
  <si>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</si>
  <si>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</si>
  <si>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</si>
  <si>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</si>
  <si>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</si>
  <si>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</si>
  <si>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</si>
  <si>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</si>
  <si>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</si>
  <si>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</si>
  <si>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</si>
  <si>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</si>
  <si>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</si>
  <si>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</si>
  <si>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</si>
  <si>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</si>
  <si>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</si>
  <si>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</si>
  <si>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</si>
  <si>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</si>
  <si>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</si>
  <si>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</si>
  <si>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</si>
  <si>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</si>
  <si>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</si>
  <si>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</si>
  <si>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</si>
  <si>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</si>
  <si>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</si>
  <si>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</si>
  <si>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</si>
  <si>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</si>
  <si>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</si>
  <si>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</si>
  <si>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</si>
  <si>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</si>
  <si>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</si>
  <si>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</si>
  <si>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</si>
  <si>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</si>
  <si>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</si>
  <si>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</si>
  <si>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</si>
  <si>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</si>
  <si>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</si>
  <si>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</si>
  <si>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</si>
  <si>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</si>
  <si>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</si>
  <si>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</si>
  <si>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</si>
  <si>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</si>
  <si>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</si>
  <si>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</si>
  <si>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</si>
  <si>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</si>
  <si>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</si>
  <si>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</si>
  <si>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</si>
  <si>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</si>
  <si>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</si>
  <si>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</si>
  <si>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</si>
  <si>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</si>
  <si>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</si>
  <si>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</si>
  <si>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</si>
  <si>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</si>
  <si>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</si>
  <si>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</si>
  <si>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</si>
  <si>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</si>
  <si>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</si>
  <si>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</si>
  <si>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</si>
  <si>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</si>
  <si>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</si>
  <si>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</si>
  <si>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</si>
  <si>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</si>
  <si>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</si>
  <si>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</si>
  <si>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</si>
  <si>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</si>
  <si>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</si>
  <si>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</si>
  <si>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</si>
  <si>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</si>
  <si>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</si>
  <si>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</si>
  <si>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</si>
  <si>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</si>
  <si>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</si>
  <si>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</si>
  <si>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</si>
  <si>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</si>
  <si>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</si>
  <si>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</si>
  <si>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</si>
  <si>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</si>
  <si>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</si>
  <si>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</si>
  <si>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</si>
  <si>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</si>
  <si>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</si>
  <si>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</si>
  <si>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</si>
  <si>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</si>
  <si>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</si>
  <si>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</si>
  <si>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</si>
  <si>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</si>
  <si>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</si>
  <si>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</si>
  <si>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</si>
  <si>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</si>
  <si>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</si>
  <si>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</si>
  <si>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</si>
  <si>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</si>
  <si>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</si>
  <si>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</si>
  <si>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</si>
  <si>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</si>
  <si>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</si>
  <si>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</si>
  <si>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</si>
  <si>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</si>
  <si>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</si>
  <si>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</si>
  <si>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</si>
  <si>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</si>
  <si>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</si>
  <si>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</si>
  <si>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</si>
  <si>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</si>
  <si>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</si>
  <si>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</si>
  <si>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</si>
  <si>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</si>
  <si>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</si>
  <si>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</si>
  <si>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</si>
  <si>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</si>
  <si>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</si>
  <si>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</si>
  <si>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</si>
  <si>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</si>
  <si>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</si>
  <si>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</si>
  <si>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</si>
  <si>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</si>
  <si>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</si>
  <si>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</si>
  <si>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</si>
  <si>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</si>
  <si>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</si>
  <si>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</si>
  <si>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</si>
  <si>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</si>
  <si>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</si>
  <si>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</si>
  <si>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</si>
  <si>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</si>
  <si>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</si>
  <si>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</si>
  <si>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</si>
  <si>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</si>
  <si>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</si>
  <si>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</si>
  <si>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</si>
  <si>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</si>
  <si>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</si>
  <si>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</si>
  <si>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</si>
  <si>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</si>
  <si>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</si>
  <si>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</si>
  <si>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</si>
  <si>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</si>
  <si>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</si>
  <si>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</si>
  <si>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</si>
  <si>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</si>
  <si>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</si>
  <si>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</si>
  <si>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</si>
  <si>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</si>
  <si>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</si>
  <si>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</si>
  <si>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</si>
  <si>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</si>
  <si>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</si>
  <si>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</si>
  <si>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</si>
  <si>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</si>
  <si>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</si>
  <si>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</si>
  <si>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</si>
  <si>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</si>
  <si>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</si>
  <si>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</si>
  <si>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</si>
  <si>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</si>
  <si>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</si>
  <si>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</si>
  <si>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</si>
  <si>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</si>
  <si>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</si>
  <si>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</si>
  <si>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</si>
  <si>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</si>
  <si>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</si>
  <si>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</si>
  <si>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</si>
  <si>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</si>
  <si>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</si>
  <si>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</si>
  <si>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</si>
  <si>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</si>
  <si>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</si>
  <si>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</si>
  <si>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</si>
  <si>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</si>
  <si>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</si>
  <si>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</si>
  <si>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</si>
  <si>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</si>
  <si>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</si>
  <si>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</si>
  <si>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</si>
  <si>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</si>
  <si>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</si>
  <si>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</si>
  <si>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</si>
  <si>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</si>
  <si>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</si>
  <si>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</si>
  <si>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</si>
  <si>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</si>
  <si>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</si>
  <si>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</si>
  <si>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</si>
  <si>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</si>
  <si>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</si>
  <si>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</si>
  <si>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</si>
  <si>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</si>
  <si>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</si>
  <si>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</si>
  <si>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</si>
  <si>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</si>
  <si>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</si>
  <si>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</si>
  <si>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</si>
  <si>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</si>
  <si>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</si>
  <si>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</si>
  <si>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</si>
  <si>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</si>
  <si>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</si>
  <si>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</si>
  <si>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</si>
  <si>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</si>
  <si>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</si>
  <si>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</si>
  <si>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</si>
  <si>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</si>
  <si>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</si>
  <si>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</si>
  <si>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</si>
  <si>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</si>
  <si>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</si>
  <si>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</si>
  <si>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</si>
  <si>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</si>
  <si>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</si>
  <si>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</si>
  <si>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</si>
  <si>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</si>
  <si>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</si>
  <si>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</si>
  <si>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</si>
  <si>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</si>
  <si>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</si>
  <si>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</si>
  <si>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</si>
  <si>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</si>
  <si>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</si>
  <si>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</si>
  <si>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</si>
  <si>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</si>
  <si>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</si>
  <si>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</si>
  <si>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</si>
  <si>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</si>
  <si>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</si>
  <si>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</si>
  <si>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</si>
  <si>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</si>
  <si>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</si>
  <si>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</si>
  <si>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</si>
  <si>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</si>
  <si>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</si>
  <si>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</si>
  <si>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</si>
  <si>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</si>
  <si>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</si>
  <si>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</si>
  <si>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</si>
  <si>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</si>
  <si>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</si>
  <si>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</si>
  <si>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</si>
  <si>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</si>
  <si>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</si>
  <si>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</si>
  <si>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</si>
  <si>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</si>
  <si>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</si>
  <si>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</si>
  <si>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</si>
  <si>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</si>
  <si>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</si>
  <si>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</si>
  <si>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</si>
  <si>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</si>
  <si>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</si>
  <si>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</si>
  <si>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</si>
  <si>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</si>
  <si>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</si>
  <si>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</si>
  <si>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</si>
  <si>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</si>
  <si>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</si>
  <si>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</si>
  <si>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</si>
  <si>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</si>
  <si>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</si>
  <si>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</si>
  <si>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</si>
  <si>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</si>
  <si>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</si>
  <si>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</si>
  <si>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</si>
  <si>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</si>
  <si>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</si>
  <si>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</si>
  <si>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</si>
  <si>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</si>
  <si>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</si>
  <si>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</si>
  <si>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</si>
  <si>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</si>
  <si>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</si>
  <si>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</si>
  <si>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</si>
  <si>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</si>
  <si>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</si>
  <si>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</si>
  <si>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</si>
  <si>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</si>
  <si>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</si>
  <si>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</si>
  <si>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</si>
  <si>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</si>
  <si>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</si>
  <si>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</si>
  <si>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</si>
  <si>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</si>
  <si>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</si>
  <si>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</si>
  <si>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</si>
  <si>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</si>
  <si>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</si>
  <si>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</si>
  <si>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</si>
  <si>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</si>
  <si>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</si>
  <si>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</si>
  <si>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</si>
  <si>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</si>
  <si>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</si>
  <si>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</si>
  <si>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</si>
  <si>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</si>
  <si>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</si>
  <si>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</si>
  <si>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</si>
  <si>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</si>
  <si>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</si>
  <si>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</si>
  <si>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</si>
  <si>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</si>
  <si>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</si>
  <si>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</si>
  <si>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</si>
  <si>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</si>
  <si>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</si>
  <si>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</si>
  <si>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</si>
  <si>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</si>
  <si>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</si>
  <si>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</si>
  <si>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</si>
  <si>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</si>
  <si>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</si>
  <si>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</si>
  <si>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</si>
  <si>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</si>
  <si>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</si>
  <si>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</si>
  <si>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</si>
  <si>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</si>
  <si>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</si>
  <si>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</si>
  <si>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</si>
  <si>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</si>
  <si>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</si>
  <si>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</si>
  <si>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</si>
  <si>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</si>
  <si>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</si>
  <si>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</si>
  <si>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</si>
  <si>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</si>
  <si>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</si>
  <si>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</si>
  <si>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</si>
  <si>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</si>
  <si>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</si>
  <si>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</si>
  <si>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</si>
  <si>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</si>
  <si>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</si>
  <si>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</si>
  <si>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</si>
  <si>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</si>
  <si>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</si>
  <si>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</si>
  <si>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</si>
  <si>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</si>
  <si>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</si>
  <si>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</si>
  <si>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</si>
  <si>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</si>
  <si>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</si>
  <si>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</si>
  <si>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</si>
  <si>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</si>
  <si>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</si>
  <si>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</si>
  <si>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</si>
  <si>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</si>
  <si>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</si>
  <si>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</si>
  <si>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</si>
  <si>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</si>
  <si>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</si>
  <si>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</si>
  <si>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</si>
  <si>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</si>
  <si>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</si>
  <si>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</si>
  <si>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</si>
  <si>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</si>
  <si>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</si>
  <si>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</si>
  <si>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</si>
  <si>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</si>
  <si>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</si>
  <si>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</si>
  <si>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</si>
  <si>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</si>
  <si>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</si>
  <si>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</si>
  <si>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</si>
  <si>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</si>
  <si>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</si>
  <si>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</si>
  <si>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</si>
  <si>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</si>
  <si>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</si>
  <si>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</si>
  <si>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</si>
  <si>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</si>
  <si>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</si>
  <si>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</si>
  <si>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</si>
  <si>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</si>
  <si>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</si>
  <si>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</si>
  <si>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</si>
  <si>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</si>
  <si>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</si>
  <si>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</si>
  <si>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</si>
  <si>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</si>
  <si>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</si>
  <si>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</si>
  <si>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</si>
  <si>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</si>
  <si>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</si>
  <si>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</si>
  <si>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</si>
  <si>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</si>
  <si>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</si>
  <si>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</si>
  <si>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</si>
  <si>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</si>
  <si>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</si>
  <si>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</si>
  <si>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</si>
  <si>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</si>
  <si>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</si>
  <si>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</si>
  <si>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</si>
  <si>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</si>
  <si>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</si>
  <si>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</si>
  <si>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</si>
  <si>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</si>
  <si>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</si>
  <si>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</si>
  <si>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</si>
  <si>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</si>
  <si>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</si>
  <si>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</si>
  <si>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</si>
  <si>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</si>
  <si>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</si>
  <si>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</si>
  <si>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</si>
  <si>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</si>
  <si>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</si>
  <si>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</si>
  <si>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</si>
  <si>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</si>
  <si>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</si>
  <si>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</si>
  <si>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</si>
  <si>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</si>
  <si>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</si>
  <si>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</si>
  <si>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</si>
  <si>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</si>
  <si>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</si>
  <si>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</si>
  <si>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</si>
  <si>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</si>
  <si>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</si>
  <si>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</si>
  <si>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</si>
  <si>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</si>
  <si>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</si>
  <si>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</si>
  <si>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</si>
  <si>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</si>
  <si>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</si>
  <si>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</si>
  <si>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</si>
  <si>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</si>
  <si>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</si>
  <si>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</si>
  <si>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</si>
  <si>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</si>
  <si>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</si>
  <si>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</si>
  <si>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</si>
  <si>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</si>
  <si>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</si>
  <si>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</si>
  <si>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</si>
  <si>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</si>
  <si>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</si>
  <si>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</si>
  <si>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</si>
  <si>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</si>
  <si>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</si>
  <si>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</si>
  <si>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</si>
  <si>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</si>
  <si>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</si>
  <si>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</si>
  <si>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</si>
  <si>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</si>
  <si>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</si>
  <si>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</si>
  <si>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</si>
  <si>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</si>
  <si>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</si>
  <si>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</si>
  <si>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</si>
  <si>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</si>
  <si>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</si>
  <si>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</si>
  <si>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</si>
  <si>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</si>
  <si>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</si>
  <si>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</si>
  <si>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</si>
  <si>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</si>
  <si>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</si>
  <si>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</si>
  <si>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</si>
  <si>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</si>
  <si>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</si>
  <si>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</si>
  <si>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</si>
  <si>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</si>
  <si>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</si>
  <si>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</si>
  <si>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</si>
  <si>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</si>
  <si>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</si>
  <si>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</si>
  <si>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</si>
  <si>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</si>
  <si>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</si>
  <si>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</si>
  <si>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</si>
  <si>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</si>
  <si>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</si>
  <si>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</si>
  <si>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</si>
  <si>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</si>
  <si>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</si>
  <si>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</si>
  <si>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</si>
  <si>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</si>
  <si>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</si>
  <si>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</si>
  <si>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</si>
  <si>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</si>
  <si>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</si>
  <si>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</si>
  <si>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</si>
  <si>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</si>
  <si>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</si>
  <si>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</si>
  <si>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</si>
  <si>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</si>
  <si>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</si>
  <si>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</si>
  <si>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</si>
  <si>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</si>
  <si>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</si>
  <si>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</si>
  <si>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</si>
  <si>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</si>
  <si>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</si>
  <si>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</si>
  <si>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</si>
  <si>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</si>
  <si>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</si>
  <si>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</si>
  <si>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</si>
  <si>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</si>
  <si>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</si>
  <si>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</si>
  <si>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</si>
  <si>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</si>
  <si>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</si>
  <si>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</si>
  <si>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</si>
  <si>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</si>
  <si>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</si>
  <si>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</si>
  <si>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</si>
  <si>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</si>
  <si>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</si>
  <si>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</si>
  <si>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</si>
  <si>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</si>
  <si>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</si>
  <si>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</si>
  <si>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</si>
  <si>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</si>
  <si>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</si>
  <si>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</si>
  <si>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</si>
  <si>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</si>
  <si>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</si>
  <si>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</si>
  <si>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</si>
  <si>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</si>
  <si>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</si>
  <si>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</si>
  <si>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</si>
  <si>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</si>
  <si>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</si>
  <si>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</si>
  <si>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</si>
  <si>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</si>
  <si>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</si>
  <si>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</si>
  <si>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</si>
  <si>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</si>
  <si>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</si>
  <si>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</si>
  <si>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</si>
  <si>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</si>
  <si>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</si>
  <si>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</si>
  <si>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</si>
  <si>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</si>
  <si>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</si>
  <si>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</si>
  <si>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</si>
  <si>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</si>
  <si>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</si>
  <si>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</si>
  <si>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</si>
  <si>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</si>
  <si>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</si>
  <si>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</si>
  <si>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</si>
  <si>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</si>
  <si>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</si>
  <si>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</si>
  <si>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</si>
  <si>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</si>
  <si>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</si>
  <si>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</si>
  <si>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</si>
  <si>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</si>
  <si>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</si>
  <si>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</si>
  <si>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</si>
  <si>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</si>
  <si>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</si>
  <si>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</si>
  <si>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</si>
  <si>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</si>
  <si>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</si>
  <si>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</si>
  <si>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</si>
  <si>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</si>
  <si>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</si>
  <si>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</si>
  <si>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</si>
  <si>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</si>
  <si>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</si>
  <si>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</si>
  <si>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</si>
  <si>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</si>
  <si>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</si>
  <si>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</si>
  <si>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</si>
  <si>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</si>
  <si>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</si>
  <si>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</si>
  <si>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</si>
  <si>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</si>
  <si>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</si>
  <si>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</si>
  <si>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</si>
  <si>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</si>
  <si>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</si>
  <si>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</si>
  <si>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</si>
  <si>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</si>
  <si>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</si>
  <si>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</si>
  <si>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</si>
  <si>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</si>
  <si>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</si>
  <si>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</si>
  <si>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</si>
  <si>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</si>
  <si>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</si>
  <si>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</si>
  <si>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</si>
  <si>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</si>
  <si>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</si>
  <si>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</si>
  <si>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</si>
  <si>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</si>
  <si>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</si>
  <si>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</si>
  <si>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</si>
  <si>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</si>
  <si>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</si>
  <si>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</si>
  <si>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</si>
  <si>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</si>
  <si>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</si>
  <si>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</si>
  <si>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</si>
  <si>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</si>
  <si>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</si>
  <si>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</si>
  <si>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</si>
  <si>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</si>
  <si>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</si>
  <si>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</si>
  <si>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</si>
  <si>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</si>
  <si>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</si>
  <si>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</si>
  <si>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</si>
  <si>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</si>
  <si>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</si>
  <si>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</si>
  <si>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</si>
  <si>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</si>
  <si>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</si>
  <si>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</si>
  <si>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</si>
  <si>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</si>
  <si>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</si>
  <si>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</si>
  <si>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</si>
  <si>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</si>
  <si>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</si>
  <si>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</si>
  <si>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</si>
  <si>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</si>
  <si>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</si>
  <si>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</si>
  <si>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</si>
  <si>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</si>
  <si>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</si>
  <si>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</si>
  <si>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</si>
  <si>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</si>
  <si>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</si>
  <si>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</si>
  <si>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</si>
  <si>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</si>
  <si>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</si>
  <si>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</si>
  <si>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</si>
  <si>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</si>
  <si>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</si>
  <si>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</si>
  <si>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</si>
  <si>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</si>
  <si>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</si>
  <si>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</si>
  <si>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</si>
  <si>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</si>
  <si>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</si>
  <si>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</si>
  <si>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</si>
  <si>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</si>
  <si>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</si>
  <si>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</si>
  <si>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</si>
  <si>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</si>
  <si>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</si>
  <si>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</si>
  <si>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</si>
  <si>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</si>
  <si>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</si>
  <si>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</si>
  <si>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</si>
  <si>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</si>
  <si>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</si>
  <si>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</si>
  <si>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</si>
  <si>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</si>
  <si>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</si>
  <si>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</si>
  <si>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</si>
  <si>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</si>
  <si>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</si>
  <si>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</si>
  <si>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</si>
  <si>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</si>
  <si>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</si>
  <si>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</si>
  <si>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</si>
  <si>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</si>
  <si>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</si>
  <si>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</si>
  <si>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</si>
  <si>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</si>
  <si>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</si>
  <si>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</si>
  <si>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</si>
  <si>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</si>
  <si>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</si>
  <si>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</si>
  <si>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</si>
  <si>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</si>
  <si>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</si>
  <si>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</si>
  <si>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</si>
  <si>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</si>
  <si>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</si>
  <si>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</si>
  <si>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</si>
  <si>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</si>
  <si>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</si>
  <si>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</si>
  <si>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</si>
  <si>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</si>
  <si>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</si>
  <si>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</si>
  <si>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</si>
  <si>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</si>
  <si>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</si>
  <si>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</si>
  <si>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</si>
  <si>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</si>
  <si>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</si>
  <si>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</si>
  <si>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</si>
  <si>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</si>
  <si>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</si>
  <si>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</si>
  <si>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</si>
  <si>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</si>
  <si>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</si>
  <si>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</si>
  <si>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</si>
  <si>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</si>
  <si>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</si>
  <si>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</si>
  <si>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</si>
  <si>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</si>
  <si>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</si>
  <si>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</si>
  <si>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</si>
  <si>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</si>
  <si>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</si>
  <si>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</si>
  <si>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</si>
  <si>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</si>
  <si>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</si>
  <si>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</si>
  <si>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</si>
  <si>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</si>
  <si>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</si>
  <si>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</si>
  <si>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</si>
  <si>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</si>
  <si>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</si>
  <si>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</si>
  <si>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</si>
  <si>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</si>
  <si>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</si>
  <si>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</si>
  <si>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</si>
  <si>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</si>
  <si>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</si>
  <si>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</si>
  <si>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</si>
  <si>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</si>
  <si>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</si>
  <si>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</si>
  <si>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</si>
  <si>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</si>
  <si>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</si>
  <si>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</si>
  <si>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</si>
  <si>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</si>
  <si>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</si>
  <si>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</si>
  <si>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</si>
  <si>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</si>
  <si>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</si>
  <si>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</si>
  <si>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</si>
  <si>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</si>
  <si>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</si>
  <si>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</si>
  <si>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</si>
  <si>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</si>
  <si>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</si>
  <si>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</si>
  <si>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</si>
  <si>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</si>
  <si>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</si>
  <si>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</si>
  <si>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</si>
  <si>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</si>
  <si>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</si>
  <si>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</si>
  <si>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</si>
  <si>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</si>
  <si>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</si>
  <si>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</si>
  <si>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</si>
  <si>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</si>
  <si>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</si>
  <si>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</si>
  <si>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</si>
  <si>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</si>
  <si>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</si>
  <si>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</si>
  <si>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</si>
  <si>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</si>
  <si>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</si>
  <si>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</si>
  <si>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</si>
  <si>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</si>
  <si>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</si>
  <si>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</si>
  <si>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</si>
  <si>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</si>
  <si>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</si>
  <si>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</si>
  <si>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</si>
  <si>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</si>
  <si>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</si>
  <si>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</si>
  <si>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</si>
  <si>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</si>
  <si>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</si>
  <si>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</si>
  <si>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</si>
  <si>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</si>
  <si>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</si>
  <si>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</si>
  <si>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</si>
  <si>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</si>
  <si>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</si>
  <si>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</si>
  <si>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</si>
  <si>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</si>
  <si>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</si>
  <si>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</si>
  <si>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</si>
  <si>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</si>
  <si>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</si>
  <si>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</si>
  <si>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</si>
  <si>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</si>
  <si>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</si>
  <si>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</si>
  <si>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</si>
  <si>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</si>
  <si>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</si>
  <si>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</si>
  <si>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</si>
  <si>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</si>
  <si>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</si>
  <si>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</si>
  <si>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</si>
  <si>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</si>
  <si>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</si>
  <si>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</si>
  <si>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</si>
  <si>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</si>
  <si>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</si>
  <si>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</si>
  <si>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</si>
  <si>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</si>
  <si>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</si>
  <si>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</si>
  <si>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</si>
  <si>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</si>
  <si>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</si>
  <si>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</si>
  <si>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</si>
  <si>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</si>
  <si>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</si>
  <si>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</si>
  <si>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</si>
  <si>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</si>
  <si>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</si>
  <si>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</si>
  <si>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</si>
  <si>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</si>
  <si>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</si>
  <si>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</si>
  <si>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</si>
  <si>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</si>
  <si>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</si>
  <si>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</si>
  <si>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</si>
  <si>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</si>
  <si>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</si>
  <si>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</si>
  <si>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</si>
  <si>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</si>
  <si>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</si>
  <si>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</si>
  <si>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</si>
  <si>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</si>
  <si>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</si>
  <si>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</si>
  <si>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</si>
  <si>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</si>
  <si>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</si>
  <si>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</si>
  <si>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</si>
  <si>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</si>
  <si>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</si>
  <si>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</si>
  <si>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</si>
  <si>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</si>
  <si>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</si>
  <si>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</si>
  <si>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</si>
  <si>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</si>
  <si>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</si>
  <si>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</si>
  <si>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</si>
  <si>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</si>
  <si>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</si>
  <si>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</si>
  <si>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</si>
  <si>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</si>
  <si>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</si>
  <si>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</si>
  <si>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</si>
  <si>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</si>
  <si>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</si>
  <si>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</si>
  <si>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</si>
  <si>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</si>
  <si>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</si>
  <si>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</si>
  <si>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</si>
  <si>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</si>
  <si>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</si>
  <si>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</si>
  <si>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</si>
  <si>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</si>
  <si>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</si>
  <si>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</si>
  <si>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</si>
  <si>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</si>
  <si>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</si>
  <si>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</si>
  <si>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</si>
  <si>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</si>
  <si>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</si>
  <si>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</si>
  <si>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</si>
  <si>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</si>
  <si>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</si>
  <si>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</si>
  <si>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</si>
  <si>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</si>
  <si>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</si>
  <si>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</si>
  <si>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</si>
  <si>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</si>
  <si>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</si>
  <si>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</si>
  <si>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</si>
  <si>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</si>
  <si>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</si>
  <si>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</si>
  <si>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</si>
  <si>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</si>
  <si>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</si>
  <si>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</si>
  <si>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</si>
  <si>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</si>
  <si>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</si>
  <si>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</si>
  <si>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</si>
  <si>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</si>
  <si>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</si>
  <si>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</si>
  <si>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</si>
  <si>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</si>
  <si>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</si>
  <si>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</si>
  <si>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</si>
  <si>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</si>
  <si>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</si>
  <si>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</si>
  <si>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</si>
  <si>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</si>
  <si>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</si>
  <si>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</si>
  <si>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</si>
  <si>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</si>
  <si>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</si>
  <si>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</si>
  <si>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</si>
  <si>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</si>
  <si>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</si>
  <si>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</si>
  <si>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</si>
  <si>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</si>
  <si>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</si>
  <si>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</si>
  <si>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</si>
  <si>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</si>
  <si>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</si>
  <si>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</si>
  <si>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</si>
  <si>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</si>
  <si>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</si>
  <si>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</si>
  <si>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</si>
  <si>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</si>
  <si>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</si>
  <si>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</si>
  <si>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</si>
  <si>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</si>
  <si>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</si>
  <si>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</si>
  <si>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</si>
  <si>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</si>
  <si>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</si>
  <si>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</si>
  <si>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</si>
  <si>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</si>
  <si>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</si>
  <si>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</si>
  <si>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</si>
  <si>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</si>
  <si>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</si>
  <si>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</si>
  <si>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</si>
  <si>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</si>
  <si>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</si>
  <si>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</si>
  <si>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</si>
  <si>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</si>
  <si>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</si>
  <si>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</si>
  <si>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</si>
  <si>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</si>
  <si>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</si>
  <si>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</si>
  <si>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</si>
  <si>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</si>
  <si>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</si>
  <si>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</si>
  <si>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</si>
  <si>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</si>
  <si>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</si>
  <si>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</si>
  <si>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</si>
  <si>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</si>
  <si>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</si>
  <si>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</si>
  <si>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</si>
  <si>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</si>
  <si>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</si>
  <si>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</si>
  <si>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</si>
  <si>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</si>
  <si>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</si>
  <si>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</si>
  <si>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</si>
  <si>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</si>
  <si>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</si>
  <si>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</si>
  <si>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</si>
  <si>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</si>
  <si>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</si>
  <si>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</si>
  <si>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</si>
  <si>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</si>
  <si>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</si>
  <si>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</si>
  <si>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</si>
  <si>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</si>
  <si>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</si>
  <si>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</si>
  <si>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</si>
  <si>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</si>
  <si>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</si>
  <si>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</si>
  <si>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</si>
  <si>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</si>
  <si>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</si>
  <si>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</si>
  <si>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</si>
  <si>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</si>
  <si>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</si>
  <si>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</si>
  <si>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</si>
  <si>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</si>
  <si>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</si>
  <si>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</si>
  <si>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</si>
  <si>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</si>
  <si>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</si>
  <si>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</si>
  <si>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</si>
  <si>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</si>
  <si>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</si>
  <si>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</si>
  <si>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</si>
  <si>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</si>
  <si>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</si>
  <si>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</si>
  <si>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</si>
  <si>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</si>
  <si>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</si>
  <si>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</si>
  <si>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</si>
  <si>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</si>
  <si>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</si>
  <si>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</si>
  <si>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</si>
  <si>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</si>
  <si>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</si>
  <si>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</si>
  <si>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</si>
  <si>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</si>
  <si>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</si>
  <si>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</si>
  <si>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</si>
  <si>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</si>
  <si>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</si>
  <si>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</si>
  <si>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</si>
  <si>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</si>
  <si>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</si>
  <si>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</si>
  <si>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</si>
  <si>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</si>
  <si>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</si>
  <si>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</si>
  <si>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</si>
  <si>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</si>
  <si>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</si>
  <si>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</si>
  <si>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</si>
  <si>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</si>
  <si>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</si>
  <si>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</si>
  <si>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</si>
  <si>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</si>
  <si>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</si>
  <si>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</si>
  <si>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</si>
  <si>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</si>
  <si>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</si>
  <si>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</si>
  <si>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</si>
  <si>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</si>
  <si>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</si>
  <si>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</si>
  <si>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</si>
  <si>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</si>
  <si>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</si>
  <si>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</si>
  <si>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</si>
  <si>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</si>
  <si>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</si>
  <si>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</si>
  <si>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</si>
  <si>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</si>
  <si>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</si>
  <si>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</si>
  <si>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</si>
  <si>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</si>
  <si>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</si>
  <si>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</si>
  <si>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</si>
  <si>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</si>
  <si>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</si>
  <si>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</si>
  <si>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</si>
  <si>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</si>
  <si>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</si>
  <si>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</si>
  <si>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</si>
  <si>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</si>
  <si>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</si>
  <si>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</si>
  <si>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</si>
  <si>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</si>
  <si>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</si>
  <si>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</si>
  <si>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</si>
  <si>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</si>
  <si>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</si>
  <si>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</si>
  <si>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</si>
  <si>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</si>
  <si>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</si>
  <si>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</si>
  <si>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</si>
  <si>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</si>
  <si>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</si>
  <si>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</si>
  <si>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</si>
  <si>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</si>
  <si>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</si>
  <si>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</si>
  <si>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</si>
  <si>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</si>
  <si>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</si>
  <si>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</si>
  <si>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</si>
  <si>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</si>
  <si>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</si>
  <si>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</si>
  <si>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</si>
  <si>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</si>
  <si>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</si>
  <si>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</si>
  <si>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</si>
  <si>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</si>
  <si>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</si>
  <si>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</si>
  <si>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</si>
  <si>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</si>
  <si>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</si>
  <si>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</si>
  <si>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</si>
  <si>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</si>
  <si>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</si>
  <si>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</si>
  <si>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</si>
  <si>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</si>
  <si>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</si>
  <si>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</si>
  <si>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</si>
  <si>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</si>
  <si>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</si>
  <si>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</si>
  <si>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</si>
  <si>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</si>
  <si>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</si>
  <si>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</si>
  <si>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</si>
  <si>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</si>
  <si>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</si>
  <si>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</si>
  <si>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</si>
  <si>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</si>
  <si>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</si>
  <si>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</si>
  <si>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</si>
  <si>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</si>
  <si>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</si>
  <si>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</si>
  <si>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</si>
  <si>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</si>
  <si>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</si>
  <si>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</si>
  <si>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</si>
  <si>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</si>
  <si>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</si>
  <si>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</si>
  <si>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</si>
  <si>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</si>
  <si>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</si>
  <si>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</si>
  <si>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</si>
  <si>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</si>
  <si>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</si>
  <si>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</si>
  <si>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</si>
  <si>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</si>
  <si>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</si>
  <si>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</si>
  <si>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</si>
  <si>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</si>
  <si>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</si>
  <si>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</si>
  <si>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</si>
  <si>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</si>
  <si>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</si>
  <si>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</si>
  <si>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</si>
  <si>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</si>
  <si>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</si>
  <si>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</si>
  <si>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</si>
  <si>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</si>
  <si>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</si>
  <si>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</si>
  <si>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</si>
  <si>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</si>
  <si>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</si>
  <si>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</si>
  <si>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</si>
  <si>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</si>
  <si>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</si>
  <si>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</si>
  <si>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</si>
  <si>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</si>
  <si>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</si>
  <si>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</si>
  <si>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</si>
  <si>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</si>
  <si>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</si>
  <si>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</si>
  <si>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</si>
  <si>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</si>
  <si>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</si>
  <si>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</si>
  <si>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</si>
  <si>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</si>
  <si>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</si>
  <si>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</si>
  <si>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</si>
  <si>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</si>
  <si>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</si>
  <si>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</si>
  <si>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</si>
  <si>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</si>
  <si>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</si>
  <si>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</si>
  <si>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</si>
  <si>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</si>
  <si>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</si>
  <si>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</si>
  <si>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</si>
  <si>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</si>
  <si>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</si>
  <si>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</si>
  <si>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</si>
  <si>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</si>
  <si>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</si>
  <si>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</si>
  <si>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</si>
  <si>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</si>
  <si>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</si>
  <si>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</si>
  <si>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</si>
  <si>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</si>
  <si>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</si>
  <si>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</si>
  <si>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</si>
  <si>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</si>
  <si>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</si>
  <si>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</si>
  <si>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</si>
  <si>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</si>
  <si>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</si>
  <si>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</si>
  <si>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</si>
  <si>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</si>
  <si>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</si>
  <si>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</si>
  <si>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</si>
  <si>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</si>
  <si>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</si>
  <si>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</si>
  <si>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</si>
  <si>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</si>
  <si>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</si>
  <si>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</si>
  <si>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</si>
  <si>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</si>
  <si>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</si>
  <si>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</si>
  <si>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</si>
  <si>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</si>
  <si>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</si>
  <si>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</si>
  <si>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</si>
  <si>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</si>
  <si>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</si>
  <si>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</si>
  <si>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</si>
  <si>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</si>
  <si>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</si>
  <si>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</si>
  <si>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</si>
  <si>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</si>
  <si>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</si>
  <si>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</si>
  <si>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</si>
  <si>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</si>
  <si>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</si>
  <si>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</si>
  <si>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</si>
  <si>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</si>
  <si>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</si>
  <si>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</si>
  <si>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</si>
  <si>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</si>
  <si>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</si>
  <si>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</si>
  <si>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</si>
  <si>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</si>
  <si>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</si>
  <si>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</si>
  <si>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</si>
  <si>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</si>
  <si>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</si>
  <si>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</si>
  <si>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</si>
  <si>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</si>
  <si>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</si>
  <si>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</si>
  <si>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</si>
  <si>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</si>
  <si>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</si>
  <si>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</si>
  <si>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</si>
  <si>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</si>
  <si>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</si>
  <si>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</si>
  <si>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</si>
  <si>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</si>
  <si>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</si>
  <si>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</si>
  <si>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</si>
  <si>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</si>
  <si>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</si>
  <si>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</si>
  <si>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</si>
  <si>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</si>
  <si>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</si>
  <si>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</si>
  <si>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</si>
  <si>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</si>
  <si>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</si>
  <si>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</si>
  <si>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</si>
  <si>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</si>
  <si>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</si>
  <si>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</si>
  <si>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</si>
  <si>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</si>
  <si>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</si>
  <si>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</si>
  <si>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</si>
  <si>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</si>
  <si>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</si>
  <si>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</si>
  <si>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</si>
  <si>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</si>
  <si>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</si>
  <si>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</si>
  <si>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</si>
  <si>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</si>
  <si>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</si>
  <si>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</si>
  <si>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</si>
  <si>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</si>
  <si>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</si>
  <si>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</si>
  <si>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</si>
  <si>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</si>
  <si>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</si>
  <si>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</si>
  <si>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</si>
  <si>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</si>
  <si>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</si>
  <si>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</si>
  <si>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</si>
  <si>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</si>
  <si>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</si>
  <si>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</si>
  <si>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</si>
  <si>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</si>
  <si>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</si>
  <si>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</si>
  <si>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</si>
  <si>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</si>
  <si>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</si>
  <si>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</si>
  <si>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</si>
  <si>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</si>
  <si>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</si>
  <si>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</si>
  <si>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</si>
  <si>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</si>
  <si>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</si>
  <si>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</si>
  <si>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</si>
  <si>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</si>
  <si>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</si>
  <si>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</si>
  <si>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</si>
  <si>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</si>
  <si>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</si>
  <si>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</si>
  <si>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</si>
  <si>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</si>
  <si>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</si>
  <si>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</si>
  <si>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</si>
  <si>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</si>
  <si>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</si>
  <si>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</si>
  <si>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</si>
  <si>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</si>
  <si>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</si>
  <si>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</si>
  <si>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</si>
  <si>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</si>
  <si>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</si>
  <si>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</si>
  <si>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</si>
  <si>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</si>
  <si>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</si>
  <si>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</si>
  <si>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</si>
  <si>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</si>
  <si>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</si>
  <si>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</si>
  <si>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</si>
  <si>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</si>
  <si>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</si>
  <si>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</si>
  <si>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</si>
  <si>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</si>
  <si>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</si>
  <si>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</si>
  <si>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</si>
  <si>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</si>
  <si>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</si>
  <si>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</si>
  <si>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</si>
  <si>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</si>
  <si>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</si>
  <si>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</si>
  <si>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</si>
  <si>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</si>
  <si>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</si>
  <si>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</si>
  <si>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</si>
  <si>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</si>
  <si>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</si>
  <si>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</si>
  <si>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</si>
  <si>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</si>
  <si>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</si>
  <si>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</si>
  <si>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</si>
  <si>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</si>
  <si>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</si>
  <si>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</si>
  <si>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</si>
  <si>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</si>
  <si>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</si>
  <si>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</si>
  <si>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</si>
  <si>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</si>
  <si>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</si>
  <si>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</si>
  <si>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</si>
  <si>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</si>
  <si>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</si>
  <si>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</si>
  <si>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</si>
  <si>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</si>
  <si>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</si>
  <si>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</si>
  <si>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</si>
  <si>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</si>
  <si>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</si>
  <si>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</si>
  <si>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</si>
  <si>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</si>
  <si>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</si>
  <si>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</si>
  <si>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</si>
  <si>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</si>
  <si>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</si>
  <si>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</si>
  <si>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</si>
  <si>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</si>
  <si>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</si>
  <si>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</si>
  <si>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</si>
  <si>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</si>
  <si>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</si>
  <si>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</si>
  <si>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</si>
  <si>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</si>
  <si>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</si>
  <si>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</si>
  <si>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</si>
  <si>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</si>
  <si>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</si>
  <si>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</si>
  <si>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</si>
  <si>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</si>
  <si>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</si>
  <si>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</si>
  <si>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</si>
  <si>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</si>
  <si>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</si>
  <si>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</si>
  <si>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</si>
  <si>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</si>
  <si>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</si>
  <si>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</si>
  <si>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</si>
  <si>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</si>
  <si>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</si>
  <si>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</si>
  <si>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</si>
  <si>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</si>
  <si>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</si>
  <si>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</si>
  <si>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</si>
  <si>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</si>
  <si>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</si>
  <si>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</si>
  <si>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</si>
  <si>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</si>
  <si>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</si>
  <si>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</si>
  <si>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</si>
  <si>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</si>
  <si>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</si>
  <si>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</si>
  <si>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</si>
  <si>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</si>
  <si>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</si>
  <si>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</si>
  <si>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</si>
  <si>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</si>
  <si>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</si>
  <si>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</si>
  <si>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</si>
  <si>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</si>
  <si>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</si>
  <si>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</si>
  <si>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</si>
  <si>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</si>
  <si>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</si>
  <si>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</si>
  <si>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</si>
  <si>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</si>
  <si>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</si>
  <si>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</si>
  <si>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</si>
  <si>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</si>
  <si>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</si>
  <si>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</si>
  <si>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</si>
  <si>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</si>
  <si>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</si>
  <si>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</si>
  <si>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</si>
  <si>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</si>
  <si>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</si>
  <si>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</si>
  <si>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</si>
  <si>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</si>
  <si>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</si>
  <si>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</si>
  <si>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</si>
  <si>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</si>
  <si>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</si>
  <si>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</si>
  <si>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</si>
  <si>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</si>
  <si>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</si>
  <si>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</si>
  <si>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</si>
  <si>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</si>
  <si>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</si>
  <si>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</si>
  <si>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</si>
  <si>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</si>
  <si>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</si>
  <si>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</si>
  <si>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</si>
  <si>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</si>
  <si>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</si>
  <si>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</si>
  <si>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</si>
  <si>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</si>
  <si>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</si>
  <si>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</si>
  <si>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</si>
  <si>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</si>
  <si>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</si>
  <si>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</si>
  <si>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</si>
  <si>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</si>
  <si>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</si>
  <si>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</si>
  <si>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</si>
  <si>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</si>
  <si>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</si>
  <si>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</si>
  <si>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</si>
  <si>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</si>
  <si>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</si>
  <si>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</si>
  <si>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</si>
  <si>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</si>
  <si>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</si>
  <si>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</si>
  <si>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</si>
  <si>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</si>
  <si>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</si>
  <si>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</si>
  <si>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</si>
  <si>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</si>
  <si>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</si>
  <si>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</si>
  <si>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</si>
  <si>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</si>
  <si>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</si>
  <si>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</si>
  <si>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</si>
  <si>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</si>
  <si>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</si>
  <si>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</si>
  <si>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</si>
  <si>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</si>
  <si>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</si>
  <si>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</si>
  <si>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</si>
  <si>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</si>
  <si>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</si>
  <si>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</si>
  <si>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</si>
  <si>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</si>
  <si>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</si>
  <si>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</si>
  <si>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</si>
  <si>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</si>
  <si>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</si>
  <si>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</si>
  <si>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</si>
  <si>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</si>
  <si>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</si>
  <si>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</si>
  <si>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</si>
  <si>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</si>
  <si>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</si>
  <si>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</si>
  <si>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</si>
  <si>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</si>
  <si>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</si>
  <si>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</si>
  <si>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</si>
  <si>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</si>
  <si>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</si>
  <si>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</si>
  <si>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</si>
  <si>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</si>
  <si>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</si>
  <si>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</si>
  <si>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</si>
  <si>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</si>
  <si>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</si>
  <si>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</si>
  <si>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</si>
  <si>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</si>
  <si>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</si>
  <si>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</si>
  <si>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</si>
  <si>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</si>
  <si>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</si>
  <si>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</si>
  <si>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</si>
  <si>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</si>
  <si>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</si>
  <si>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</si>
  <si>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</si>
  <si>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</si>
  <si>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</si>
  <si>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</si>
  <si>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</si>
  <si>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</si>
  <si>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</si>
  <si>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</si>
  <si>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</si>
  <si>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</si>
  <si>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</si>
  <si>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</si>
  <si>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</si>
  <si>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</si>
  <si>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</si>
  <si>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</si>
  <si>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</si>
  <si>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</si>
  <si>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</si>
  <si>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</si>
  <si>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</si>
  <si>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</si>
  <si>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</si>
  <si>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</si>
  <si>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</si>
  <si>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</si>
  <si>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</si>
  <si>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</si>
  <si>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</si>
  <si>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</si>
  <si>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</si>
  <si>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</si>
  <si>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</si>
  <si>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</si>
  <si>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</si>
  <si>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</si>
  <si>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</si>
  <si>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</si>
  <si>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</si>
  <si>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</si>
  <si>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</si>
  <si>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</si>
  <si>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</si>
  <si>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</si>
  <si>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</si>
  <si>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</si>
  <si>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</si>
  <si>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</si>
  <si>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</si>
  <si>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</si>
  <si>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</si>
  <si>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</si>
  <si>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</si>
  <si>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</si>
  <si>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</si>
  <si>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</si>
  <si>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</si>
  <si>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</si>
  <si>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</si>
  <si>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</si>
  <si>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</si>
  <si>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</si>
  <si>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</si>
  <si>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</si>
  <si>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</si>
  <si>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</si>
  <si>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</si>
  <si>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</si>
  <si>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</si>
  <si>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</si>
  <si>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</si>
  <si>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</si>
  <si>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</si>
  <si>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</si>
  <si>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</si>
  <si>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</si>
  <si>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</si>
  <si>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</si>
  <si>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</si>
  <si>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</si>
  <si>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</si>
  <si>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</si>
  <si>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</si>
  <si>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</si>
  <si>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</si>
  <si>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</si>
  <si>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</si>
  <si>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</si>
  <si>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</si>
  <si>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</si>
  <si>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</si>
  <si>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</si>
  <si>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</si>
  <si>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</si>
  <si>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</si>
  <si>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</si>
  <si>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</si>
  <si>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</si>
  <si>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</si>
  <si>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</si>
  <si>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</si>
  <si>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</si>
  <si>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</si>
  <si>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</si>
  <si>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</si>
  <si>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</si>
  <si>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</si>
  <si>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</si>
  <si>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</si>
  <si>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</si>
  <si>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</si>
  <si>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</si>
  <si>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</si>
  <si>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</si>
  <si>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</si>
  <si>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</si>
  <si>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</si>
  <si>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</si>
  <si>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</si>
  <si>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</si>
  <si>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</si>
  <si>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</si>
  <si>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</si>
  <si>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</si>
  <si>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</si>
  <si>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</si>
  <si>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</si>
  <si>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</si>
  <si>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</si>
  <si>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</si>
  <si>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</si>
  <si>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</si>
  <si>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</si>
  <si>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</si>
  <si>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</si>
  <si>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</si>
  <si>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</si>
  <si>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</si>
  <si>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</si>
  <si>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</si>
  <si>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</si>
  <si>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</si>
  <si>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</si>
  <si>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</si>
  <si>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</si>
  <si>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</si>
  <si>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</si>
  <si>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</si>
  <si>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</si>
  <si>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</si>
  <si>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</si>
  <si>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</si>
  <si>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</si>
  <si>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</si>
  <si>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</si>
  <si>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</si>
  <si>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</si>
  <si>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</si>
  <si>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</si>
  <si>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</si>
  <si>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</si>
  <si>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</si>
  <si>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</si>
  <si>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</si>
  <si>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</si>
  <si>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</si>
  <si>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</si>
  <si>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</si>
  <si>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</si>
  <si>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</si>
  <si>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</si>
  <si>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</si>
  <si>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</si>
  <si>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</si>
  <si>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</si>
  <si>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</si>
  <si>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</si>
  <si>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</si>
  <si>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</si>
  <si>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</si>
  <si>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</si>
  <si>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</si>
  <si>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</si>
  <si>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</si>
  <si>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</si>
  <si>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</si>
  <si>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</si>
  <si>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</si>
  <si>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</si>
  <si>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</si>
  <si>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</si>
  <si>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</si>
  <si>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</si>
  <si>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</si>
  <si>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</si>
  <si>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</si>
  <si>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</si>
  <si>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</si>
  <si>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</si>
  <si>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</si>
  <si>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</si>
  <si>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</si>
  <si>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</si>
  <si>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</si>
  <si>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</si>
  <si>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</si>
  <si>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</si>
  <si>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</si>
  <si>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</si>
  <si>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</si>
  <si>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</si>
  <si>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</si>
  <si>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</si>
  <si>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</si>
  <si>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</si>
  <si>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</si>
  <si>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</si>
  <si>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</si>
  <si>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</si>
  <si>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</si>
  <si>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</si>
  <si>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</si>
  <si>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</si>
  <si>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</si>
  <si>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</si>
  <si>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</si>
  <si>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</si>
  <si>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</si>
  <si>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</si>
  <si>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</si>
  <si>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</si>
  <si>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</si>
  <si>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</si>
  <si>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</si>
  <si>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</si>
  <si>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</si>
  <si>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</si>
  <si>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</si>
  <si>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</si>
  <si>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</si>
  <si>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</si>
  <si>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</si>
  <si>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</si>
  <si>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</si>
  <si>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</si>
  <si>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</si>
  <si>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</si>
  <si>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</si>
  <si>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</si>
  <si>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</si>
  <si>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</si>
  <si>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</si>
  <si>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</si>
  <si>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</si>
  <si>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</si>
  <si>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</si>
  <si>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</si>
  <si>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</si>
  <si>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</si>
  <si>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</si>
  <si>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</si>
  <si>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</si>
  <si>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</si>
  <si>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</si>
  <si>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</si>
  <si>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</si>
  <si>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</si>
  <si>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</si>
  <si>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</si>
  <si>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</si>
  <si>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</si>
  <si>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</si>
  <si>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</si>
  <si>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</si>
  <si>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</si>
  <si>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</si>
  <si>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</si>
  <si>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</si>
  <si>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</si>
  <si>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</si>
  <si>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</si>
  <si>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</si>
  <si>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</si>
  <si>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</si>
  <si>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</si>
  <si>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</si>
  <si>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</si>
  <si>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</si>
  <si>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</si>
  <si>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</si>
  <si>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</si>
  <si>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</si>
  <si>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</si>
  <si>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</si>
  <si>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</si>
  <si>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</si>
  <si>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</si>
  <si>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</si>
  <si>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</si>
  <si>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</si>
  <si>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</si>
  <si>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</si>
  <si>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</si>
  <si>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</si>
  <si>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</si>
  <si>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</si>
  <si>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</si>
  <si>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</si>
  <si>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</si>
  <si>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</si>
  <si>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</si>
  <si>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</si>
  <si>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</si>
  <si>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</si>
  <si>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</si>
  <si>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</si>
  <si>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</si>
  <si>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</si>
  <si>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</si>
  <si>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</si>
  <si>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</si>
  <si>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</si>
  <si>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</si>
  <si>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</si>
  <si>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</si>
  <si>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</si>
  <si>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</si>
  <si>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</si>
  <si>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</si>
  <si>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</si>
  <si>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</si>
  <si>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</si>
  <si>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</si>
  <si>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</si>
  <si>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</si>
  <si>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</si>
  <si>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</si>
  <si>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</si>
  <si>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</si>
  <si>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</si>
  <si>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</si>
  <si>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</si>
  <si>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</si>
  <si>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</si>
  <si>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</si>
  <si>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</si>
  <si>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</si>
  <si>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</si>
  <si>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</si>
  <si>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</si>
  <si>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</si>
  <si>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</si>
  <si>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</si>
  <si>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</si>
  <si>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</si>
  <si>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</si>
  <si>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</si>
  <si>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</si>
  <si>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</si>
  <si>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</si>
  <si>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</si>
  <si>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</si>
  <si>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</si>
  <si>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</si>
  <si>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</si>
  <si>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</si>
  <si>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</si>
  <si>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</si>
  <si>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</si>
  <si>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</si>
  <si>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</si>
  <si>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</si>
  <si>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</si>
  <si>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</si>
  <si>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</si>
  <si>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</si>
  <si>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</si>
  <si>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</si>
  <si>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</si>
  <si>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</si>
  <si>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</si>
  <si>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</si>
  <si>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</si>
  <si>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</si>
  <si>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</si>
  <si>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</si>
  <si>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</si>
  <si>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</si>
  <si>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</si>
  <si>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</si>
  <si>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</si>
  <si>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</si>
  <si>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</si>
  <si>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</si>
  <si>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</si>
  <si>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</si>
  <si>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</si>
  <si>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</si>
  <si>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</si>
  <si>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</si>
  <si>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</si>
  <si>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</si>
  <si>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</si>
  <si>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</si>
  <si>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</si>
  <si>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</si>
  <si>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</si>
  <si>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</si>
  <si>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</si>
  <si>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</si>
  <si>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</si>
  <si>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</si>
  <si>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</si>
  <si>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</si>
  <si>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</si>
  <si>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</si>
  <si>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</si>
  <si>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</si>
  <si>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</si>
  <si>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</si>
  <si>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</si>
  <si>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</si>
  <si>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</si>
  <si>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</si>
  <si>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</si>
  <si>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</si>
  <si>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</si>
  <si>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</si>
  <si>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</si>
  <si>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</si>
  <si>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</si>
  <si>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</si>
  <si>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</si>
  <si>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</si>
  <si>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</si>
  <si>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</si>
  <si>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</si>
  <si>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</si>
  <si>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</si>
  <si>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</si>
  <si>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</si>
  <si>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</si>
  <si>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</si>
  <si>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</si>
  <si>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</si>
  <si>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</si>
  <si>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</si>
  <si>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</si>
  <si>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</si>
  <si>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</si>
  <si>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</si>
  <si>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</si>
  <si>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</si>
  <si>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</si>
  <si>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</si>
  <si>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</si>
  <si>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</si>
  <si>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</si>
  <si>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</si>
  <si>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</si>
  <si>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</si>
  <si>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</si>
  <si>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</si>
  <si>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</si>
  <si>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</si>
  <si>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</si>
  <si>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</si>
  <si>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</si>
  <si>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</si>
  <si>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</si>
  <si>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</si>
  <si>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</si>
  <si>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</si>
  <si>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</si>
  <si>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</si>
  <si>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</si>
  <si>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</si>
  <si>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</si>
  <si>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</si>
  <si>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</si>
  <si>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</si>
  <si>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</si>
  <si>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</si>
  <si>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</si>
  <si>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</si>
  <si>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</si>
  <si>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</si>
  <si>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</si>
  <si>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</si>
  <si>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</si>
  <si>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</si>
  <si>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</si>
  <si>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</si>
  <si>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</si>
  <si>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</si>
  <si>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</si>
  <si>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</si>
  <si>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</si>
  <si>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</si>
  <si>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</si>
  <si>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</si>
  <si>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</si>
  <si>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</si>
  <si>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</si>
  <si>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</si>
  <si>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</si>
  <si>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</si>
  <si>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</si>
  <si>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</si>
  <si>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</si>
  <si>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</si>
  <si>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</si>
  <si>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</si>
  <si>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</si>
  <si>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</si>
  <si>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</si>
  <si>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</si>
  <si>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</si>
  <si>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</si>
  <si>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</si>
  <si>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</si>
  <si>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</si>
  <si>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</si>
  <si>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</si>
  <si>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</si>
  <si>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</si>
  <si>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</si>
  <si>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</si>
  <si>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</si>
  <si>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</si>
  <si>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</si>
  <si>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</si>
  <si>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</si>
  <si>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</si>
  <si>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</si>
  <si>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</si>
  <si>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</si>
  <si>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</si>
  <si>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</si>
  <si>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</si>
  <si>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</si>
  <si>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</si>
  <si>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</si>
  <si>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</si>
  <si>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</si>
  <si>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</si>
  <si>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</si>
  <si>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</si>
  <si>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</si>
  <si>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</si>
  <si>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</si>
  <si>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</si>
  <si>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</si>
  <si>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</si>
  <si>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</si>
  <si>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</si>
  <si>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</si>
  <si>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</si>
  <si>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</si>
  <si>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</si>
  <si>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</si>
  <si>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</si>
  <si>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</si>
  <si>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</si>
  <si>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</si>
  <si>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</si>
  <si>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</si>
  <si>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</si>
  <si>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</si>
  <si>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</si>
  <si>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</si>
  <si>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</si>
  <si>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</si>
  <si>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</si>
  <si>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</si>
  <si>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</si>
  <si>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</si>
  <si>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</si>
  <si>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</si>
  <si>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</si>
  <si>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</si>
  <si>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</si>
  <si>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</si>
  <si>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</si>
  <si>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</si>
  <si>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</si>
  <si>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</si>
  <si>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</si>
  <si>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</si>
  <si>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</si>
  <si>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</si>
  <si>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</si>
  <si>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</si>
  <si>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</si>
  <si>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</si>
  <si>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</si>
  <si>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</si>
  <si>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</si>
  <si>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</si>
  <si>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</si>
  <si>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</si>
  <si>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</si>
  <si>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</si>
  <si>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</si>
  <si>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</si>
  <si>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</si>
  <si>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</si>
  <si>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</si>
  <si>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</si>
  <si>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</si>
  <si>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</si>
  <si>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</si>
  <si>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</si>
  <si>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</si>
  <si>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</si>
  <si>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</si>
  <si>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</si>
  <si>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</si>
  <si>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</si>
  <si>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</si>
  <si>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</si>
  <si>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</si>
  <si>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</si>
  <si>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</si>
  <si>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</si>
  <si>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</si>
  <si>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</si>
  <si>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</si>
  <si>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</si>
  <si>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</si>
  <si>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</si>
  <si>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</si>
  <si>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</si>
  <si>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</si>
  <si>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</si>
  <si>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</si>
  <si>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</si>
  <si>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</si>
  <si>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</si>
  <si>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</si>
  <si>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</si>
  <si>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</si>
  <si>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</si>
  <si>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</si>
  <si>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</si>
  <si>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</si>
  <si>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</si>
  <si>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</si>
  <si>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</si>
  <si>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</si>
  <si>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</si>
  <si>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</si>
  <si>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</si>
  <si>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</si>
  <si>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</si>
  <si>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</si>
  <si>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</si>
  <si>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</si>
  <si>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</si>
  <si>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</si>
  <si>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</si>
  <si>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</si>
  <si>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</si>
  <si>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</si>
  <si>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</si>
  <si>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</si>
  <si>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</si>
  <si>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</si>
  <si>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</si>
  <si>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</si>
  <si>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</si>
  <si>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</si>
  <si>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</si>
  <si>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</si>
  <si>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</si>
  <si>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</si>
  <si>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</si>
  <si>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</si>
  <si>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</si>
  <si>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</si>
  <si>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</si>
  <si>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</si>
  <si>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</si>
  <si>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</si>
  <si>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</si>
  <si>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</si>
  <si>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</si>
  <si>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</si>
  <si>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</si>
  <si>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</si>
  <si>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</si>
  <si>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</si>
  <si>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</si>
  <si>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</si>
  <si>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</si>
  <si>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</si>
  <si>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</si>
  <si>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</si>
  <si>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</si>
  <si>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</si>
  <si>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</si>
  <si>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</si>
  <si>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</si>
  <si>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</si>
  <si>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</si>
  <si>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</si>
  <si>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</si>
  <si>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</si>
  <si>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</si>
  <si>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</si>
  <si>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</si>
  <si>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</si>
  <si>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</si>
  <si>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</si>
  <si>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</si>
  <si>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</si>
  <si>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</si>
  <si>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</si>
  <si>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</si>
  <si>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</si>
  <si>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</si>
  <si>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</si>
  <si>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</si>
  <si>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</si>
  <si>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</si>
  <si>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</si>
  <si>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</si>
  <si>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</si>
  <si>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</si>
  <si>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</si>
  <si>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</si>
  <si>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</si>
  <si>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</si>
  <si>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</si>
  <si>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</si>
  <si>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</si>
  <si>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</si>
  <si>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</si>
  <si>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</si>
  <si>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</si>
  <si>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</si>
  <si>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</si>
  <si>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</si>
  <si>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</si>
  <si>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</si>
  <si>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</si>
  <si>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</si>
  <si>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</si>
  <si>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</si>
  <si>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</si>
  <si>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</si>
  <si>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</si>
  <si>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</si>
  <si>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</si>
  <si>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</si>
  <si>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</si>
  <si>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</si>
  <si>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</si>
  <si>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</si>
  <si>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</si>
  <si>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</si>
  <si>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</si>
  <si>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</si>
  <si>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</si>
  <si>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</si>
  <si>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</si>
  <si>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</si>
  <si>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</si>
  <si>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</si>
  <si>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</si>
  <si>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</si>
  <si>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</si>
  <si>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</si>
  <si>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</si>
  <si>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</si>
  <si>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</si>
  <si>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</si>
  <si>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</si>
  <si>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</si>
  <si>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</si>
  <si>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</si>
  <si>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</si>
  <si>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</si>
  <si>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</si>
  <si>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</si>
  <si>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</si>
  <si>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</si>
  <si>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</si>
  <si>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</si>
  <si>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</si>
  <si>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</si>
  <si>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</si>
  <si>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</si>
  <si>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</si>
  <si>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</si>
  <si>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</si>
  <si>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</si>
  <si>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</si>
  <si>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</si>
  <si>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</si>
  <si>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</si>
  <si>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</si>
  <si>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</si>
  <si>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</si>
  <si>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</si>
  <si>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</si>
  <si>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</si>
  <si>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</si>
  <si>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</si>
  <si>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</si>
  <si>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</si>
  <si>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</si>
  <si>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</si>
  <si>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</si>
  <si>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</si>
  <si>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</si>
  <si>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</si>
  <si>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</si>
  <si>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</si>
  <si>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</si>
  <si>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</si>
  <si>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</si>
  <si>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</si>
  <si>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</si>
  <si>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</si>
  <si>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</si>
  <si>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</si>
  <si>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</si>
  <si>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</si>
  <si>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</si>
  <si>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</si>
  <si>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</si>
  <si>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</si>
  <si>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</si>
  <si>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</si>
  <si>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</si>
  <si>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</si>
  <si>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</si>
  <si>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</si>
  <si>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</si>
  <si>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</si>
  <si>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</si>
  <si>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</si>
  <si>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</si>
  <si>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</si>
  <si>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</si>
  <si>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</si>
  <si>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</si>
  <si>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</si>
  <si>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</si>
  <si>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</si>
  <si>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</si>
  <si>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</si>
  <si>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</si>
  <si>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</si>
  <si>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</si>
  <si>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</si>
  <si>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</si>
  <si>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</si>
  <si>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</si>
  <si>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</si>
  <si>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</si>
  <si>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</si>
  <si>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</si>
  <si>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</si>
  <si>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</si>
  <si>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</si>
  <si>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</si>
  <si>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</si>
  <si>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</si>
  <si>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</si>
  <si>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</si>
  <si>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</si>
  <si>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</si>
  <si>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</si>
  <si>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</si>
  <si>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</si>
  <si>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</si>
  <si>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</si>
  <si>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</si>
  <si>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</si>
  <si>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</si>
  <si>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</si>
  <si>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</si>
  <si>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</si>
  <si>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</si>
  <si>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</si>
  <si>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</si>
  <si>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</si>
  <si>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</si>
  <si>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</si>
  <si>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</si>
  <si>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</si>
  <si>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</si>
  <si>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</si>
  <si>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</si>
  <si>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</si>
  <si>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</si>
  <si>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</si>
  <si>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</si>
  <si>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</si>
  <si>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</si>
  <si>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</si>
  <si>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</si>
  <si>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</si>
  <si>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</si>
  <si>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</si>
  <si>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</si>
  <si>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</si>
  <si>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</si>
  <si>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</si>
  <si>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</si>
  <si>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</si>
  <si>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</si>
  <si>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</si>
  <si>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</si>
  <si>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</si>
  <si>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</si>
  <si>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</si>
  <si>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</si>
  <si>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</si>
  <si>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</si>
  <si>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</si>
  <si>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</si>
  <si>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</si>
  <si>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</si>
  <si>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</si>
  <si>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</si>
  <si>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</si>
  <si>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</si>
  <si>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</si>
  <si>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</si>
  <si>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</si>
  <si>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</si>
  <si>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</si>
  <si>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</si>
  <si>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</si>
  <si>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</si>
  <si>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</si>
  <si>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</si>
  <si>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</si>
  <si>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</si>
  <si>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</si>
  <si>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</si>
  <si>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</si>
  <si>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</si>
  <si>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</si>
  <si>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</si>
  <si>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</si>
  <si>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</si>
  <si>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</si>
  <si>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</si>
  <si>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</si>
  <si>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</si>
  <si>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</si>
  <si>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</si>
  <si>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</si>
  <si>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</si>
  <si>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</si>
  <si>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</si>
  <si>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</si>
  <si>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</si>
  <si>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</si>
  <si>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</si>
  <si>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</si>
  <si>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</si>
  <si>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</si>
  <si>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</si>
  <si>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</si>
  <si>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</si>
  <si>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</si>
  <si>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</si>
  <si>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</si>
  <si>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</si>
  <si>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</si>
  <si>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</si>
  <si>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</si>
  <si>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</si>
  <si>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</si>
  <si>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</si>
  <si>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</si>
  <si>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</si>
  <si>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</si>
  <si>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</si>
  <si>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</si>
  <si>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</si>
  <si>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</si>
  <si>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</si>
  <si>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</si>
  <si>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</si>
  <si>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</si>
  <si>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</si>
  <si>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</si>
  <si>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</si>
  <si>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</si>
  <si>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</si>
  <si>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</si>
  <si>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</si>
  <si>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</si>
  <si>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</si>
  <si>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</si>
  <si>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</si>
  <si>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</si>
  <si>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</si>
  <si>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</si>
  <si>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</si>
  <si>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</si>
  <si>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</si>
  <si>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</si>
  <si>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</si>
  <si>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</si>
  <si>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</si>
  <si>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</si>
  <si>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</si>
  <si>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</si>
  <si>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</si>
  <si>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</si>
  <si>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</si>
  <si>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</si>
  <si>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</si>
  <si>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</si>
  <si>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</si>
  <si>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</si>
  <si>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</si>
  <si>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</si>
  <si>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</si>
  <si>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</si>
  <si>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</si>
  <si>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</si>
  <si>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</si>
  <si>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</si>
  <si>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</si>
  <si>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</si>
  <si>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</si>
  <si>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</si>
  <si>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</si>
  <si>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</si>
  <si>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</si>
  <si>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</si>
  <si>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</si>
  <si>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</si>
  <si>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</si>
  <si>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</si>
  <si>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</si>
  <si>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</si>
  <si>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</si>
  <si>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</si>
  <si>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</si>
  <si>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</si>
  <si>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</si>
  <si>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</si>
  <si>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</si>
  <si>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</si>
  <si>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</si>
  <si>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</si>
  <si>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</si>
  <si>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</si>
  <si>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</si>
  <si>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</si>
  <si>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</si>
  <si>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</si>
  <si>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</si>
  <si>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</si>
  <si>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</si>
  <si>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</si>
  <si>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</si>
  <si>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</si>
  <si>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</si>
  <si>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</si>
  <si>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</si>
  <si>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</si>
  <si>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</si>
  <si>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</si>
  <si>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</si>
  <si>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</si>
  <si>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</si>
  <si>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</si>
  <si>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</si>
  <si>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</si>
  <si>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</si>
  <si>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</si>
  <si>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</si>
  <si>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</si>
  <si>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</si>
  <si>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</si>
  <si>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</si>
  <si>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</si>
  <si>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</si>
  <si>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</si>
  <si>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</si>
  <si>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</si>
  <si>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</si>
  <si>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</si>
  <si>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</si>
  <si>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</si>
  <si>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</si>
  <si>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</si>
  <si>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</si>
  <si>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</si>
  <si>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</si>
  <si>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</si>
  <si>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</si>
  <si>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</si>
  <si>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</si>
  <si>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</si>
  <si>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</si>
  <si>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</si>
  <si>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</si>
  <si>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</si>
  <si>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</si>
  <si>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</si>
  <si>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</si>
  <si>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</si>
  <si>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</si>
  <si>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</si>
  <si>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</si>
  <si>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</si>
  <si>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</si>
  <si>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</si>
  <si>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</si>
  <si>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</si>
  <si>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</si>
  <si>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</si>
  <si>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</si>
  <si>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</si>
  <si>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</si>
  <si>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</si>
  <si>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</si>
  <si>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</si>
  <si>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</si>
  <si>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</si>
  <si>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</si>
  <si>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</si>
  <si>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</si>
  <si>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</si>
  <si>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</si>
  <si>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</si>
  <si>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</si>
  <si>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</si>
  <si>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</si>
  <si>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</si>
  <si>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</si>
  <si>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</si>
  <si>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</si>
  <si>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</si>
  <si>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</si>
  <si>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</si>
  <si>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</si>
  <si>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</si>
  <si>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</si>
  <si>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</si>
  <si>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</si>
  <si>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</si>
  <si>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</si>
  <si>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</si>
  <si>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</si>
  <si>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</si>
  <si>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</si>
  <si>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</si>
  <si>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</si>
  <si>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</si>
  <si>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</si>
  <si>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</si>
  <si>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</si>
  <si>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</si>
  <si>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</si>
  <si>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</si>
  <si>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</si>
  <si>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</si>
  <si>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</si>
  <si>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</si>
  <si>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</si>
  <si>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</si>
  <si>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</si>
  <si>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</si>
  <si>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</si>
  <si>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</si>
  <si>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</si>
  <si>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</si>
  <si>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</si>
  <si>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</si>
  <si>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</si>
  <si>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</si>
  <si>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</si>
  <si>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</si>
  <si>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</si>
  <si>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</si>
  <si>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</si>
  <si>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</si>
  <si>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</si>
  <si>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</si>
  <si>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</si>
  <si>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</si>
  <si>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</si>
  <si>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</si>
  <si>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</si>
  <si>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</si>
  <si>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</si>
  <si>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</si>
  <si>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</si>
  <si>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</si>
  <si>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</si>
  <si>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</si>
  <si>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</si>
  <si>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</si>
  <si>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</si>
  <si>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</si>
  <si>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</si>
  <si>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</si>
  <si>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</si>
  <si>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</si>
  <si>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</si>
  <si>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</si>
  <si>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</si>
  <si>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</si>
  <si>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</si>
  <si>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</si>
  <si>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</si>
  <si>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</si>
  <si>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</si>
  <si>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</si>
  <si>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</si>
  <si>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</si>
  <si>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</si>
  <si>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</si>
  <si>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</si>
  <si>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</si>
  <si>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</si>
  <si>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</si>
  <si>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</si>
  <si>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</si>
  <si>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</si>
  <si>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</si>
  <si>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</si>
  <si>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</si>
  <si>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</si>
  <si>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</si>
  <si>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</si>
  <si>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</si>
  <si>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</si>
  <si>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</si>
  <si>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</si>
  <si>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</si>
  <si>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</si>
  <si>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</si>
  <si>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</si>
  <si>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</si>
  <si>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</si>
  <si>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</si>
  <si>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</si>
  <si>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</si>
  <si>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</si>
  <si>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</si>
  <si>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</si>
  <si>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</si>
  <si>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</si>
  <si>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</si>
  <si>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</si>
  <si>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</si>
  <si>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</si>
  <si>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</si>
  <si>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</si>
  <si>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</si>
  <si>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</si>
  <si>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</si>
  <si>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</si>
  <si>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</si>
  <si>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</si>
  <si>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</si>
  <si>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</si>
  <si>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</si>
  <si>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</si>
  <si>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</si>
  <si>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</si>
  <si>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</si>
  <si>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</si>
  <si>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</si>
  <si>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</si>
  <si>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</si>
  <si>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</si>
  <si>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</si>
  <si>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</si>
  <si>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</si>
  <si>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</si>
  <si>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</si>
  <si>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</si>
  <si>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</si>
  <si>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</si>
  <si>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</si>
  <si>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</si>
  <si>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</si>
  <si>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</si>
  <si>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</si>
  <si>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</si>
  <si>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</si>
  <si>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</si>
  <si>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</si>
  <si>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</si>
  <si>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</si>
  <si>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</si>
  <si>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</si>
  <si>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</si>
  <si>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</si>
  <si>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</si>
  <si>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</si>
  <si>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</si>
  <si>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</si>
  <si>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</si>
  <si>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</si>
  <si>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</si>
  <si>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</si>
  <si>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</si>
  <si>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</si>
  <si>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</si>
  <si>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</si>
  <si>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</si>
  <si>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</si>
  <si>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</si>
  <si>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</si>
  <si>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</si>
  <si>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</si>
  <si>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</si>
  <si>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</si>
  <si>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</si>
  <si>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</si>
  <si>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</si>
  <si>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</si>
  <si>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</si>
  <si>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</si>
  <si>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</si>
  <si>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</si>
  <si>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</si>
  <si>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</si>
  <si>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</si>
  <si>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</si>
  <si>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</si>
  <si>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</si>
  <si>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</si>
  <si>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</si>
  <si>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</si>
  <si>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</si>
  <si>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</si>
  <si>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</si>
  <si>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</si>
  <si>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</si>
  <si>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</si>
  <si>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</si>
  <si>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</si>
  <si>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</si>
  <si>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</si>
  <si>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</si>
  <si>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</si>
  <si>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</si>
  <si>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</si>
  <si>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</si>
  <si>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</si>
  <si>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</si>
  <si>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</si>
  <si>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</si>
  <si>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</si>
  <si>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</si>
  <si>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</si>
  <si>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</si>
  <si>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</si>
  <si>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</si>
  <si>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</si>
  <si>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</si>
  <si>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</si>
  <si>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</si>
  <si>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</si>
  <si>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</si>
  <si>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</si>
  <si>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</si>
  <si>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</si>
  <si>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</si>
  <si>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</si>
  <si>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</si>
  <si>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</si>
  <si>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</si>
  <si>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</si>
  <si>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</si>
  <si>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</si>
  <si>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</si>
  <si>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</si>
  <si>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</si>
  <si>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</si>
  <si>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</si>
  <si>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</si>
  <si>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</si>
  <si>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</si>
  <si>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</si>
  <si>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</si>
  <si>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</si>
  <si>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</si>
  <si>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</si>
  <si>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</si>
  <si>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</si>
  <si>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</si>
  <si>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</si>
  <si>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</si>
  <si>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</si>
  <si>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</si>
  <si>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</si>
  <si>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</si>
  <si>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</si>
  <si>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</si>
  <si>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</si>
  <si>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</si>
  <si>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</si>
  <si>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</si>
  <si>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</si>
  <si>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</si>
  <si>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</si>
  <si>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</si>
  <si>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</si>
  <si>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</si>
  <si>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</si>
  <si>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</si>
  <si>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</si>
  <si>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</si>
  <si>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</si>
  <si>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</si>
  <si>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</si>
  <si>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</si>
  <si>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</si>
  <si>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</si>
  <si>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</si>
  <si>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</si>
  <si>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</si>
  <si>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</si>
  <si>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</si>
  <si>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</si>
  <si>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</si>
  <si>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</si>
  <si>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</si>
  <si>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</si>
  <si>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</si>
  <si>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</si>
  <si>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</si>
  <si>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</si>
  <si>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</si>
  <si>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</si>
  <si>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</si>
  <si>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</si>
  <si>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</si>
  <si>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</si>
  <si>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</si>
  <si>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</si>
  <si>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</si>
  <si>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</si>
  <si>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</si>
  <si>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</si>
  <si>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</si>
  <si>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</si>
  <si>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</si>
  <si>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</si>
  <si>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</si>
  <si>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</si>
  <si>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</si>
  <si>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</si>
  <si>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</si>
  <si>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</si>
  <si>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</si>
  <si>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</si>
  <si>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</si>
  <si>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</si>
  <si>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</si>
  <si>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</si>
  <si>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</si>
  <si>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</si>
  <si>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</si>
  <si>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</si>
  <si>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</si>
  <si>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</si>
  <si>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</si>
  <si>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</si>
  <si>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</si>
  <si>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</si>
  <si>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</si>
  <si>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</si>
  <si>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</si>
  <si>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</si>
  <si>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</si>
  <si>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</si>
  <si>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</si>
  <si>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</si>
  <si>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</si>
  <si>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</si>
  <si>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</si>
  <si>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</si>
  <si>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</si>
  <si>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</si>
  <si>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</si>
  <si>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</si>
  <si>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</si>
  <si>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</si>
  <si>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</si>
  <si>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</si>
  <si>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</si>
  <si>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</si>
  <si>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</si>
  <si>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</si>
  <si>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</si>
  <si>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</si>
  <si>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</si>
  <si>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</si>
  <si>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</si>
  <si>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</si>
  <si>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</si>
  <si>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</si>
  <si>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</si>
  <si>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</si>
  <si>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</si>
  <si>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</si>
  <si>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</si>
  <si>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</si>
  <si>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</si>
  <si>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</si>
  <si>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</si>
  <si>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</si>
  <si>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</si>
  <si>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</si>
  <si>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</si>
  <si>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</si>
  <si>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</si>
  <si>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</si>
  <si>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</si>
  <si>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</si>
  <si>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</si>
  <si>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</si>
  <si>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</si>
  <si>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</si>
  <si>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</si>
  <si>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</si>
  <si>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</si>
  <si>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</si>
  <si>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</si>
  <si>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</si>
  <si>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</si>
  <si>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</si>
  <si>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</si>
  <si>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</si>
  <si>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</si>
  <si>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</si>
  <si>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</si>
  <si>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</si>
  <si>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</si>
  <si>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</si>
  <si>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</si>
  <si>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</si>
  <si>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</si>
  <si>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</si>
  <si>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</si>
  <si>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</si>
  <si>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</si>
  <si>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</si>
  <si>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</si>
  <si>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</si>
  <si>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</si>
  <si>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</si>
  <si>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</si>
  <si>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</si>
  <si>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</si>
  <si>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</si>
  <si>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</si>
  <si>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</si>
  <si>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</si>
  <si>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</si>
  <si>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</si>
  <si>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</si>
  <si>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</si>
  <si>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</si>
  <si>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</si>
  <si>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</si>
  <si>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</si>
  <si>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</si>
  <si>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</si>
  <si>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</si>
  <si>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</si>
  <si>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</si>
  <si>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</si>
  <si>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</si>
  <si>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</si>
  <si>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</si>
  <si>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</si>
  <si>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</si>
  <si>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</si>
  <si>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</si>
  <si>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</si>
  <si>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</si>
  <si>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</si>
  <si>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</si>
  <si>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</si>
  <si>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</si>
  <si>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</si>
  <si>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</si>
  <si>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</si>
  <si>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</si>
  <si>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</si>
  <si>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</si>
  <si>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</si>
  <si>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</si>
  <si>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</si>
  <si>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</si>
  <si>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</si>
  <si>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</si>
  <si>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</si>
  <si>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</si>
  <si>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</si>
  <si>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</si>
  <si>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</si>
  <si>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</si>
  <si>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</si>
  <si>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</si>
  <si>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</si>
  <si>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</si>
  <si>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</si>
  <si>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</si>
  <si>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</si>
  <si>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</si>
  <si>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</si>
  <si>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</si>
  <si>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</si>
  <si>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</si>
  <si>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</si>
  <si>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</si>
  <si>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</si>
  <si>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</si>
  <si>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</si>
  <si>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</si>
  <si>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</si>
  <si>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</si>
  <si>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</si>
  <si>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</si>
  <si>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</si>
  <si>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</si>
  <si>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</si>
  <si>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</si>
  <si>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</si>
  <si>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</si>
  <si>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</si>
  <si>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</si>
  <si>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</si>
  <si>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</si>
  <si>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</si>
  <si>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</si>
  <si>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</si>
  <si>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</si>
  <si>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</si>
  <si>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</si>
  <si>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</si>
  <si>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</si>
  <si>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</si>
  <si>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</si>
  <si>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</si>
  <si>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</si>
  <si>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</si>
  <si>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</si>
  <si>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</si>
  <si>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</si>
  <si>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</si>
  <si>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</si>
  <si>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</si>
  <si>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</si>
  <si>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</si>
  <si>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</si>
  <si>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</si>
  <si>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</si>
  <si>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</si>
  <si>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</si>
  <si>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</si>
  <si>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</si>
  <si>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</si>
  <si>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</si>
  <si>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</si>
  <si>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</si>
  <si>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</si>
  <si>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</si>
  <si>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</si>
  <si>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</si>
  <si>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</si>
  <si>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</si>
  <si>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</si>
  <si>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</si>
  <si>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</si>
  <si>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</si>
  <si>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</si>
  <si>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</si>
  <si>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</si>
  <si>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</si>
  <si>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</si>
  <si>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</si>
  <si>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</si>
  <si>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</si>
  <si>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</si>
  <si>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</si>
  <si>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</si>
  <si>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</si>
  <si>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</si>
  <si>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</si>
  <si>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</si>
  <si>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</si>
  <si>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</si>
  <si>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</si>
  <si>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</si>
  <si>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</si>
  <si>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</si>
  <si>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</si>
  <si>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</si>
  <si>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</si>
  <si>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</si>
  <si>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</si>
  <si>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</si>
  <si>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</si>
  <si>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</si>
  <si>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</si>
  <si>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</si>
  <si>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</si>
  <si>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</si>
  <si>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</si>
  <si>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</si>
  <si>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</si>
  <si>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</si>
  <si>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</si>
  <si>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</si>
  <si>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</si>
  <si>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</si>
  <si>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</si>
  <si>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</si>
  <si>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</si>
  <si>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</si>
  <si>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</si>
  <si>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</si>
  <si>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</si>
  <si>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</si>
  <si>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</si>
  <si>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</si>
  <si>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</si>
  <si>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</si>
  <si>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</si>
  <si>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</si>
  <si>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</si>
  <si>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</si>
  <si>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</si>
  <si>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</si>
  <si>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</si>
  <si>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</si>
  <si>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</si>
  <si>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</si>
  <si>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</si>
  <si>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</si>
  <si>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</si>
  <si>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</si>
  <si>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</si>
  <si>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</si>
  <si>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</si>
  <si>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</si>
  <si>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</si>
  <si>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</si>
  <si>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</si>
  <si>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</si>
  <si>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</si>
  <si>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</si>
  <si>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</si>
  <si>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</si>
  <si>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</si>
  <si>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</si>
  <si>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</si>
  <si>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</si>
  <si>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</si>
  <si>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</si>
  <si>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</si>
  <si>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</si>
  <si>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</si>
  <si>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</si>
  <si>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</si>
  <si>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</si>
  <si>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</si>
  <si>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</si>
  <si>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</si>
  <si>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</si>
  <si>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</si>
  <si>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</si>
  <si>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</si>
  <si>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</si>
  <si>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</si>
  <si>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</si>
  <si>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</si>
  <si>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</si>
  <si>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</si>
  <si>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</si>
  <si>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</si>
  <si>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</si>
  <si>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</si>
  <si>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</si>
  <si>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</si>
  <si>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</si>
  <si>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</si>
  <si>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</si>
  <si>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</si>
  <si>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</si>
  <si>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</si>
  <si>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</si>
  <si>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</si>
  <si>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</si>
  <si>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</si>
  <si>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</si>
  <si>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</si>
  <si>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</si>
  <si>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</si>
  <si>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</si>
  <si>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</si>
  <si>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</si>
  <si>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</si>
  <si>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</si>
  <si>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</si>
  <si>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</si>
  <si>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</si>
  <si>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</si>
  <si>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</si>
  <si>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</si>
  <si>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</si>
  <si>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</si>
  <si>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</si>
  <si>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</si>
  <si>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</si>
  <si>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</si>
  <si>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</si>
  <si>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</si>
  <si>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</si>
  <si>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</si>
  <si>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</si>
  <si>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</si>
  <si>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</si>
  <si>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</si>
  <si>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</si>
  <si>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</si>
  <si>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</si>
  <si>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</si>
  <si>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</si>
  <si>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</si>
  <si>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</si>
  <si>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</si>
  <si>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</si>
  <si>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</si>
  <si>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</si>
  <si>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</si>
  <si>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</si>
  <si>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</si>
  <si>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</si>
  <si>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</si>
  <si>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</si>
  <si>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</si>
  <si>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</si>
  <si>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</si>
  <si>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</si>
  <si>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</si>
  <si>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</si>
  <si>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</si>
  <si>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</si>
  <si>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</si>
  <si>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</si>
  <si>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</si>
  <si>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</si>
  <si>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</si>
  <si>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</si>
  <si>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</si>
  <si>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</si>
  <si>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</si>
  <si>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</si>
  <si>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</si>
  <si>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</si>
  <si>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</si>
  <si>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</si>
  <si>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</si>
  <si>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</si>
  <si>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</si>
  <si>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</si>
  <si>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</si>
  <si>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</si>
  <si>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</si>
  <si>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</si>
  <si>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</si>
  <si>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</si>
  <si>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</si>
  <si>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</si>
  <si>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</si>
  <si>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</si>
  <si>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</si>
  <si>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</si>
  <si>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</si>
  <si>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</si>
  <si>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</si>
  <si>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</si>
  <si>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</si>
  <si>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</si>
  <si>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</si>
  <si>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</si>
  <si>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</si>
  <si>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</si>
  <si>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</si>
  <si>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</si>
  <si>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</si>
  <si>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</si>
  <si>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</si>
  <si>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</si>
  <si>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</si>
  <si>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</si>
  <si>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</si>
  <si>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</si>
  <si>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</si>
  <si>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</si>
  <si>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</si>
  <si>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</si>
  <si>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</si>
  <si>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</si>
  <si>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</si>
  <si>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</si>
  <si>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</si>
  <si>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</si>
  <si>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</si>
  <si>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</si>
  <si>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</si>
  <si>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</si>
  <si>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</si>
  <si>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</si>
  <si>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</si>
  <si>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</si>
  <si>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</si>
  <si>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</si>
  <si>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</si>
  <si>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</si>
  <si>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</si>
  <si>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</si>
  <si>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</si>
  <si>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</si>
  <si>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</si>
  <si>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</si>
  <si>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</si>
  <si>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</si>
  <si>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</si>
  <si>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</si>
  <si>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</si>
  <si>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</si>
  <si>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</si>
  <si>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</si>
  <si>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</si>
  <si>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</si>
  <si>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</si>
  <si>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</si>
  <si>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</si>
  <si>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</si>
  <si>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</si>
  <si>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</si>
  <si>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</si>
  <si>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</si>
  <si>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</si>
  <si>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</si>
  <si>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</si>
  <si>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</si>
  <si>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</si>
  <si>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</si>
  <si>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</si>
  <si>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</si>
  <si>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</si>
  <si>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</si>
  <si>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</si>
  <si>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</si>
  <si>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</si>
  <si>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</si>
  <si>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</si>
  <si>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</si>
  <si>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</si>
  <si>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</si>
  <si>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</si>
  <si>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</si>
  <si>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</si>
  <si>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</si>
  <si>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</si>
  <si>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</si>
  <si>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</si>
  <si>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</si>
  <si>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</si>
  <si>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</si>
  <si>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</si>
  <si>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</si>
  <si>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</si>
  <si>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</si>
  <si>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</si>
  <si>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</si>
  <si>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</si>
  <si>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</si>
  <si>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</si>
  <si>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</si>
  <si>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</si>
  <si>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</si>
  <si>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</si>
  <si>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</si>
  <si>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</si>
  <si>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</si>
  <si>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</si>
  <si>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</si>
  <si>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</si>
  <si>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</si>
  <si>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</si>
  <si>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</si>
  <si>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</si>
  <si>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</si>
  <si>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</si>
  <si>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</si>
  <si>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</si>
  <si>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</si>
  <si>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</si>
  <si>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</si>
  <si>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</si>
  <si>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</si>
  <si>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</si>
  <si>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</si>
  <si>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</si>
  <si>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</si>
  <si>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</si>
  <si>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</si>
  <si>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</si>
  <si>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</si>
  <si>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</si>
  <si>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</si>
  <si>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</si>
  <si>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</si>
  <si>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</si>
  <si>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</si>
  <si>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</si>
  <si>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</si>
  <si>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</si>
  <si>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</si>
  <si>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</si>
  <si>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</si>
  <si>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</si>
  <si>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</si>
  <si>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</si>
  <si>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</si>
  <si>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</si>
  <si>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</si>
  <si>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</si>
  <si>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</si>
  <si>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</si>
  <si>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</si>
  <si>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</si>
  <si>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</si>
  <si>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</si>
  <si>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</si>
  <si>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</si>
  <si>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</si>
  <si>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</si>
  <si>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</si>
  <si>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</si>
  <si>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</si>
  <si>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</si>
  <si>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</si>
  <si>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</si>
  <si>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</si>
  <si>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</si>
  <si>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</si>
  <si>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</si>
  <si>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</si>
  <si>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</si>
  <si>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</si>
  <si>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</si>
  <si>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</si>
  <si>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</si>
  <si>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</si>
  <si>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</si>
  <si>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</si>
  <si>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</si>
  <si>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</si>
  <si>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</si>
  <si>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</si>
  <si>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</si>
  <si>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</si>
  <si>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</si>
  <si>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</si>
  <si>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</si>
  <si>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</si>
  <si>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</si>
  <si>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</si>
  <si>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</si>
  <si>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</si>
  <si>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</si>
  <si>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</si>
  <si>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</si>
  <si>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</si>
  <si>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</si>
  <si>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</si>
  <si>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</si>
  <si>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</si>
  <si>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</si>
  <si>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</si>
  <si>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</si>
  <si>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</si>
  <si>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</si>
  <si>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</si>
  <si>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</si>
  <si>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</si>
  <si>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</si>
  <si>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</si>
  <si>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</si>
  <si>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</si>
  <si>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</si>
  <si>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</si>
  <si>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</si>
  <si>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</si>
  <si>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</si>
  <si>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</si>
  <si>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</si>
  <si>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</si>
  <si>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</si>
  <si>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</si>
  <si>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</si>
  <si>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</si>
  <si>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</si>
  <si>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</si>
  <si>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</si>
  <si>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</si>
  <si>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</si>
  <si>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</si>
  <si>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</si>
  <si>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</si>
  <si>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</si>
  <si>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</si>
  <si>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</si>
  <si>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</si>
  <si>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</si>
  <si>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</si>
  <si>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</si>
  <si>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</si>
  <si>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</si>
  <si>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</si>
  <si>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</si>
  <si>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</si>
  <si>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</si>
  <si>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</si>
  <si>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</si>
  <si>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</si>
  <si>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</si>
  <si>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</si>
  <si>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</si>
  <si>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</si>
  <si>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</si>
  <si>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</si>
  <si>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</si>
  <si>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</si>
  <si>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</si>
  <si>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</si>
  <si>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</si>
  <si>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</si>
  <si>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</si>
  <si>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</si>
  <si>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</si>
  <si>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</si>
  <si>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</si>
  <si>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</si>
  <si>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</si>
  <si>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</si>
  <si>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</si>
  <si>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</si>
  <si>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</si>
  <si>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</si>
  <si>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</si>
  <si>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</si>
  <si>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</si>
  <si>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</si>
  <si>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</si>
  <si>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</si>
  <si>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</si>
  <si>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</si>
  <si>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</si>
  <si>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</si>
  <si>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</si>
  <si>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</si>
  <si>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</si>
  <si>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</si>
  <si>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</si>
  <si>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</si>
  <si>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</si>
  <si>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</si>
  <si>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</si>
  <si>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</si>
  <si>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</si>
  <si>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</si>
  <si>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</si>
  <si>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</si>
  <si>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</si>
  <si>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</si>
  <si>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</si>
  <si>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</si>
  <si>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</si>
  <si>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</si>
  <si>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</si>
  <si>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</si>
  <si>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</si>
  <si>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</si>
  <si>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</si>
  <si>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</si>
  <si>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</si>
  <si>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</si>
  <si>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</si>
  <si>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</si>
  <si>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</si>
  <si>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</si>
  <si>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</si>
  <si>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</si>
  <si>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</si>
  <si>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</si>
  <si>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</si>
  <si>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</si>
  <si>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</si>
  <si>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</si>
  <si>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</si>
  <si>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</si>
  <si>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</si>
  <si>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</si>
  <si>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</si>
  <si>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</si>
  <si>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</si>
  <si>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</si>
  <si>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</si>
  <si>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</si>
  <si>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</si>
  <si>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</si>
  <si>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</si>
  <si>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</si>
  <si>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</si>
  <si>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</si>
  <si>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</si>
  <si>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</si>
  <si>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</si>
  <si>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</si>
  <si>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</si>
  <si>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</si>
  <si>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</si>
  <si>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</si>
  <si>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</si>
  <si>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</si>
  <si>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</si>
  <si>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</si>
  <si>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</si>
  <si>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</si>
  <si>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</si>
  <si>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</si>
  <si>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</si>
  <si>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</si>
  <si>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</si>
  <si>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</si>
  <si>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</si>
  <si>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</si>
  <si>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</si>
  <si>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</si>
  <si>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</si>
  <si>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</si>
  <si>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</si>
  <si>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</si>
  <si>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</si>
  <si>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</si>
  <si>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</si>
  <si>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</si>
  <si>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</si>
  <si>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</si>
  <si>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</si>
  <si>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</si>
  <si>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</si>
  <si>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</si>
  <si>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</si>
  <si>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</si>
  <si>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</si>
  <si>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</si>
  <si>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</si>
  <si>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</si>
  <si>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</si>
  <si>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</si>
  <si>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</si>
  <si>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</si>
  <si>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</si>
  <si>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</si>
  <si>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</si>
  <si>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</si>
  <si>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</si>
  <si>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</si>
  <si>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</si>
  <si>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</si>
  <si>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</si>
  <si>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</si>
  <si>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</si>
  <si>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</si>
  <si>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</si>
  <si>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</si>
  <si>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</si>
  <si>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</si>
  <si>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</si>
  <si>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</si>
  <si>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</si>
  <si>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</si>
  <si>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</si>
  <si>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</si>
  <si>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</si>
  <si>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</si>
  <si>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</si>
  <si>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</si>
  <si>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</si>
  <si>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</si>
  <si>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</si>
  <si>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</si>
  <si>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</si>
  <si>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</si>
  <si>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</si>
  <si>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</si>
  <si>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</si>
  <si>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</si>
  <si>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</si>
  <si>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</si>
  <si>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</si>
  <si>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</si>
  <si>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</si>
  <si>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</si>
  <si>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</si>
  <si>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</si>
  <si>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</si>
  <si>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</si>
  <si>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</si>
  <si>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</si>
  <si>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</si>
  <si>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</si>
  <si>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</si>
  <si>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</si>
  <si>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</si>
  <si>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</si>
  <si>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</si>
  <si>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</si>
  <si>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</si>
  <si>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</si>
  <si>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</si>
  <si>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</si>
  <si>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</si>
  <si>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</si>
  <si>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</si>
  <si>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</si>
  <si>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</si>
  <si>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</si>
  <si>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</si>
  <si>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</si>
  <si>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</si>
  <si>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</si>
  <si>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</si>
  <si>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</si>
  <si>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</si>
  <si>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</si>
  <si>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</si>
  <si>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</si>
  <si>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</si>
  <si>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</si>
  <si>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</si>
  <si>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</si>
  <si>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</si>
  <si>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</si>
  <si>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</si>
  <si>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</si>
  <si>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</si>
  <si>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</si>
  <si>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</si>
  <si>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</si>
  <si>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</si>
  <si>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</si>
  <si>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</si>
  <si>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</si>
  <si>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</si>
  <si>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</si>
  <si>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</si>
  <si>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</si>
  <si>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</si>
  <si>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</si>
  <si>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</si>
  <si>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</si>
  <si>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</si>
  <si>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</si>
  <si>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</si>
  <si>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</si>
  <si>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</si>
  <si>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</si>
  <si>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</si>
  <si>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</si>
  <si>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</si>
  <si>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</si>
  <si>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</si>
  <si>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</si>
  <si>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</si>
  <si>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</si>
  <si>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</si>
  <si>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</si>
  <si>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</si>
  <si>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</si>
  <si>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</si>
  <si>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</si>
  <si>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</si>
  <si>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</si>
  <si>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</si>
  <si>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</si>
  <si>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</si>
  <si>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</si>
  <si>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</si>
  <si>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</si>
  <si>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</si>
  <si>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</si>
  <si>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</si>
  <si>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</si>
  <si>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</si>
  <si>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</si>
  <si>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</si>
  <si>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</si>
  <si>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</si>
  <si>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</si>
  <si>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</si>
  <si>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</si>
  <si>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</si>
  <si>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</si>
  <si>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</si>
  <si>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</si>
  <si>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</si>
  <si>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</si>
  <si>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</si>
  <si>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</si>
  <si>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</si>
  <si>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</si>
  <si>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</si>
  <si>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</si>
  <si>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</si>
  <si>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</si>
  <si>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</si>
  <si>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</si>
  <si>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</si>
  <si>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</si>
  <si>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</si>
  <si>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</si>
  <si>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</si>
  <si>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</si>
  <si>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</si>
  <si>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</si>
  <si>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</si>
  <si>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</si>
  <si>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</si>
  <si>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</si>
  <si>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</si>
  <si>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</si>
  <si>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</si>
  <si>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</si>
  <si>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</si>
  <si>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</si>
  <si>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</si>
  <si>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</si>
  <si>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</si>
  <si>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</si>
  <si>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</si>
  <si>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</si>
  <si>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</si>
  <si>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</si>
  <si>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</si>
  <si>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</si>
  <si>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</si>
  <si>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</si>
  <si>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</si>
  <si>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</si>
  <si>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</si>
  <si>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</si>
  <si>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</si>
  <si>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</si>
  <si>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</si>
  <si>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</si>
  <si>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</si>
  <si>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</si>
  <si>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</si>
  <si>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</si>
  <si>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</si>
  <si>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</si>
  <si>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</si>
  <si>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</si>
  <si>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</si>
  <si>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</si>
  <si>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</si>
  <si>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</si>
  <si>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</si>
  <si>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</si>
  <si>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</si>
  <si>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</si>
  <si>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</si>
  <si>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</si>
  <si>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</si>
  <si>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</si>
  <si>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</si>
  <si>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</si>
  <si>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</si>
  <si>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</si>
  <si>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</si>
  <si>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</si>
  <si>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</si>
  <si>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</si>
  <si>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</si>
  <si>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</si>
  <si>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</si>
  <si>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</si>
  <si>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</si>
  <si>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</si>
  <si>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</si>
  <si>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</si>
  <si>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</si>
  <si>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</si>
  <si>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</si>
  <si>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</si>
  <si>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</si>
  <si>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</si>
  <si>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</si>
  <si>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</si>
  <si>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</si>
  <si>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</si>
  <si>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</si>
  <si>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</si>
  <si>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</si>
  <si>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</si>
  <si>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</si>
  <si>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</si>
  <si>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</si>
  <si>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</si>
  <si>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</si>
  <si>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</si>
  <si>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</si>
  <si>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</si>
  <si>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</si>
  <si>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</si>
  <si>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</si>
  <si>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</si>
  <si>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</si>
  <si>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</si>
  <si>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</si>
  <si>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</si>
  <si>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</si>
  <si>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</si>
  <si>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</si>
  <si>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</si>
  <si>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</si>
  <si>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</si>
  <si>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</si>
  <si>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</si>
  <si>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</si>
  <si>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</si>
  <si>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</si>
  <si>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</si>
  <si>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</si>
  <si>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</si>
  <si>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</si>
  <si>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</si>
  <si>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</si>
  <si>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</si>
  <si>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</si>
  <si>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</si>
  <si>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</si>
  <si>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</si>
  <si>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</si>
  <si>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</si>
  <si>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</si>
  <si>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</si>
  <si>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</si>
  <si>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</si>
  <si>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</si>
  <si>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</si>
  <si>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</si>
  <si>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</si>
  <si>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</si>
  <si>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</si>
  <si>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</si>
  <si>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</si>
  <si>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</si>
  <si>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</si>
  <si>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</si>
  <si>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</si>
  <si>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</si>
  <si>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</si>
  <si>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</si>
  <si>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</si>
  <si>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</si>
  <si>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</si>
  <si>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</si>
  <si>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</si>
  <si>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</si>
  <si>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</si>
  <si>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</si>
  <si>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</si>
  <si>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</si>
  <si>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</si>
  <si>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</si>
  <si>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</si>
  <si>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</si>
  <si>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</si>
  <si>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</si>
  <si>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</si>
  <si>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</si>
  <si>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</si>
  <si>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</si>
  <si>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</si>
  <si>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</si>
  <si>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</si>
  <si>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</si>
  <si>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</si>
  <si>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</si>
  <si>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</si>
  <si>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</si>
  <si>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</si>
  <si>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</si>
  <si>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</si>
  <si>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</si>
  <si>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</si>
  <si>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</si>
  <si>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</si>
  <si>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</si>
  <si>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</si>
  <si>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</si>
  <si>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</si>
  <si>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</si>
  <si>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</si>
  <si>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</si>
  <si>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</si>
  <si>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</si>
  <si>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</si>
  <si>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</si>
  <si>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</si>
  <si>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</si>
  <si>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</si>
  <si>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</si>
  <si>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</si>
  <si>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</si>
  <si>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</si>
  <si>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</si>
  <si>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</si>
  <si>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</si>
  <si>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</si>
  <si>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</si>
  <si>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</si>
  <si>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</si>
  <si>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</si>
  <si>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</si>
  <si>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</si>
  <si>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</si>
  <si>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</si>
  <si>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</si>
  <si>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</si>
  <si>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</si>
  <si>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</si>
  <si>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</si>
  <si>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</si>
  <si>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</si>
  <si>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</si>
  <si>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</si>
  <si>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</si>
  <si>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</si>
  <si>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</si>
  <si>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</si>
  <si>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</si>
  <si>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</si>
  <si>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</si>
  <si>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</si>
  <si>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</si>
  <si>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</si>
  <si>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</si>
  <si>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</si>
  <si>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</si>
  <si>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</si>
  <si>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</si>
  <si>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</si>
  <si>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</si>
  <si>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</si>
  <si>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</si>
  <si>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</si>
  <si>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</si>
  <si>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</si>
  <si>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</si>
  <si>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</si>
  <si>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</si>
  <si>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</si>
  <si>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</si>
  <si>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</si>
  <si>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</si>
  <si>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</si>
  <si>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</si>
  <si>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</si>
  <si>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</si>
  <si>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</si>
  <si>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</si>
  <si>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</si>
  <si>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</si>
  <si>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</si>
  <si>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</si>
  <si>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</si>
  <si>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</si>
  <si>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</si>
  <si>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</si>
  <si>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</si>
  <si>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</si>
  <si>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</si>
  <si>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</si>
  <si>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</si>
  <si>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</si>
  <si>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</si>
  <si>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</si>
  <si>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</si>
  <si>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</si>
  <si>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</si>
  <si>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</si>
  <si>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</si>
  <si>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</si>
  <si>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</si>
  <si>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</si>
  <si>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</si>
  <si>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</si>
  <si>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</si>
  <si>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</si>
  <si>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</si>
  <si>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</si>
  <si>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</si>
  <si>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</si>
  <si>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</si>
  <si>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</si>
  <si>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</si>
  <si>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</si>
  <si>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</si>
  <si>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</si>
  <si>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</si>
  <si>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</si>
  <si>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</si>
  <si>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</si>
  <si>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</si>
  <si>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</si>
  <si>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</si>
  <si>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</si>
  <si>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</si>
  <si>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</si>
  <si>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</si>
  <si>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</si>
  <si>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</si>
  <si>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</si>
  <si>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</si>
  <si>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</si>
  <si>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</si>
  <si>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</si>
  <si>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</si>
  <si>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</si>
  <si>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</si>
  <si>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</si>
  <si>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</si>
  <si>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</si>
  <si>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</si>
  <si>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</si>
  <si>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</si>
  <si>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</si>
  <si>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</si>
  <si>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</si>
  <si>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</si>
  <si>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</si>
  <si>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</si>
  <si>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</si>
  <si>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</si>
  <si>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</si>
  <si>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</si>
  <si>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</si>
  <si>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</si>
  <si>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</si>
  <si>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</si>
  <si>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</si>
  <si>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</si>
  <si>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</si>
  <si>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</si>
  <si>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</si>
  <si>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</si>
  <si>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</si>
  <si>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</si>
  <si>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</si>
  <si>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</si>
  <si>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</si>
  <si>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</si>
  <si>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</si>
  <si>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</si>
  <si>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</si>
  <si>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</si>
  <si>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</si>
  <si>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</si>
  <si>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</si>
  <si>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</si>
  <si>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</si>
  <si>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</si>
  <si>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</si>
  <si>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</si>
  <si>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</si>
  <si>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</si>
  <si>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</si>
  <si>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</si>
  <si>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</si>
  <si>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</si>
  <si>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</si>
  <si>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</si>
  <si>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</si>
  <si>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</si>
  <si>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</si>
  <si>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</si>
  <si>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</si>
  <si>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</si>
  <si>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</si>
  <si>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</si>
  <si>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</si>
  <si>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</si>
  <si>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</si>
  <si>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</si>
  <si>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</si>
  <si>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</si>
  <si>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</si>
  <si>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</si>
  <si>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</si>
  <si>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</si>
  <si>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</si>
  <si>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</si>
  <si>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</si>
  <si>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</si>
  <si>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</si>
  <si>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</si>
  <si>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</si>
  <si>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</si>
  <si>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</si>
  <si>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</si>
  <si>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</si>
  <si>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</si>
  <si>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</si>
  <si>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</si>
  <si>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</si>
  <si>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</si>
  <si>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</si>
  <si>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</si>
  <si>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</si>
  <si>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</si>
  <si>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</si>
  <si>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</si>
  <si>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</si>
  <si>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</si>
  <si>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</si>
  <si>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</si>
  <si>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</si>
  <si>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</si>
  <si>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</si>
  <si>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</si>
  <si>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</si>
  <si>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</si>
  <si>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</si>
  <si>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</si>
  <si>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</si>
  <si>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</si>
  <si>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</si>
  <si>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</si>
  <si>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</si>
  <si>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</si>
  <si>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</si>
  <si>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</si>
  <si>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</si>
  <si>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</si>
  <si>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</si>
  <si>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</si>
  <si>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</si>
  <si>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</si>
  <si>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</si>
  <si>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</si>
  <si>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</si>
  <si>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</si>
  <si>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</si>
  <si>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</si>
  <si>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</si>
  <si>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</si>
  <si>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</si>
  <si>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</si>
  <si>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</si>
  <si>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</si>
  <si>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</si>
  <si>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</si>
  <si>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</si>
  <si>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</si>
  <si>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</si>
  <si>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</si>
  <si>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</si>
  <si>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</si>
  <si>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</si>
  <si>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</si>
  <si>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</si>
  <si>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</si>
  <si>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</si>
  <si>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</si>
  <si>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</si>
  <si>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</si>
  <si>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</si>
  <si>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</si>
  <si>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</si>
  <si>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</si>
  <si>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</si>
  <si>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</si>
  <si>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</si>
  <si>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</si>
  <si>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</si>
  <si>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</si>
  <si>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</si>
  <si>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</si>
  <si>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</si>
  <si>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</si>
  <si>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</si>
  <si>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</si>
  <si>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</si>
  <si>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</si>
  <si>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</si>
  <si>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</si>
  <si>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</si>
  <si>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</si>
  <si>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</si>
  <si>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</si>
  <si>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</si>
  <si>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</si>
  <si>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</si>
  <si>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</si>
  <si>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</si>
  <si>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</si>
  <si>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</si>
  <si>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</si>
  <si>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</si>
  <si>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</si>
  <si>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</si>
  <si>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</si>
  <si>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</si>
  <si>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</si>
  <si>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</si>
  <si>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</si>
  <si>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</si>
  <si>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</si>
  <si>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</si>
  <si>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</si>
  <si>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</si>
  <si>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</si>
  <si>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</si>
  <si>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</si>
  <si>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</si>
  <si>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</si>
  <si>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</si>
  <si>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</si>
  <si>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</si>
  <si>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</si>
  <si>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</si>
  <si>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</si>
  <si>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</si>
  <si>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</si>
  <si>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</si>
  <si>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</si>
  <si>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</si>
  <si>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</si>
  <si>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</si>
  <si>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</si>
  <si>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</si>
  <si>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</si>
  <si>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</si>
  <si>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</si>
  <si>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</si>
  <si>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</si>
  <si>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</si>
  <si>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</si>
  <si>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</si>
  <si>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</si>
  <si>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</si>
  <si>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</si>
  <si>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</si>
  <si>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</si>
  <si>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</si>
  <si>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</si>
  <si>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</si>
  <si>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</si>
  <si>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</si>
  <si>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</si>
  <si>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</si>
  <si>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</si>
  <si>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</si>
  <si>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</si>
  <si>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</si>
  <si>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</si>
  <si>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</si>
  <si>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</si>
  <si>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</si>
  <si>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</si>
  <si>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</si>
  <si>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</si>
  <si>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</si>
  <si>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</si>
  <si>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</si>
  <si>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</si>
  <si>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</si>
  <si>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</si>
  <si>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</si>
  <si>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</si>
  <si>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</si>
  <si>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</si>
  <si>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</si>
  <si>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</si>
  <si>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</si>
  <si>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</si>
  <si>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</si>
  <si>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</si>
  <si>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</si>
  <si>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</si>
  <si>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</si>
  <si>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</si>
  <si>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</si>
  <si>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</si>
  <si>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</si>
  <si>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</si>
  <si>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</si>
  <si>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</si>
  <si>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</si>
  <si>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</si>
  <si>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</si>
  <si>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</si>
  <si>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</si>
  <si>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</si>
  <si>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</si>
  <si>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</si>
  <si>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</si>
  <si>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</si>
  <si>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</si>
  <si>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</si>
  <si>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</si>
  <si>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</si>
  <si>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</si>
  <si>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</si>
  <si>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</si>
  <si>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</si>
  <si>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</si>
  <si>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</si>
  <si>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</si>
  <si>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</si>
  <si>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</si>
  <si>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</si>
  <si>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</si>
  <si>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</si>
  <si>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</si>
  <si>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</si>
  <si>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</si>
  <si>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</si>
  <si>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</si>
  <si>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</si>
  <si>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</si>
  <si>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</si>
  <si>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</si>
  <si>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</si>
  <si>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</si>
  <si>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</si>
  <si>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</si>
  <si>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</si>
  <si>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</si>
  <si>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</si>
  <si>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</si>
  <si>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</si>
  <si>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</si>
  <si>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</si>
  <si>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</si>
  <si>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</si>
  <si>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</si>
  <si>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</si>
  <si>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</si>
  <si>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</si>
  <si>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</si>
  <si>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</si>
  <si>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</si>
  <si>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</si>
  <si>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</si>
  <si>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</si>
  <si>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</si>
  <si>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</si>
  <si>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</si>
  <si>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</si>
  <si>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</si>
  <si>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</si>
  <si>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</si>
  <si>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</si>
  <si>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</si>
  <si>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</si>
  <si>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</si>
  <si>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</si>
  <si>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</si>
  <si>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</si>
  <si>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</si>
  <si>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</si>
  <si>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</si>
  <si>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</si>
  <si>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</si>
  <si>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</si>
  <si>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</si>
  <si>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</si>
  <si>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</si>
  <si>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</si>
  <si>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</si>
  <si>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</si>
  <si>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</si>
  <si>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</si>
  <si>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</si>
  <si>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</si>
  <si>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</si>
  <si>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</si>
  <si>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</si>
  <si>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</si>
  <si>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</si>
  <si>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</si>
  <si>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</si>
  <si>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</si>
  <si>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</si>
  <si>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</si>
  <si>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</si>
  <si>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</si>
  <si>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</si>
  <si>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</si>
  <si>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</si>
  <si>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</si>
  <si>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</si>
  <si>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</si>
  <si>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</si>
  <si>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</si>
  <si>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</si>
  <si>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</si>
  <si>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</si>
  <si>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</si>
  <si>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</si>
  <si>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</si>
  <si>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</si>
  <si>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</si>
  <si>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</si>
  <si>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</si>
  <si>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</si>
  <si>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</si>
  <si>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</si>
  <si>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</si>
  <si>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</si>
  <si>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</si>
  <si>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</si>
  <si>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</si>
  <si>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</si>
  <si>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</si>
  <si>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</si>
  <si>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</si>
  <si>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</si>
  <si>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</si>
  <si>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</si>
  <si>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</si>
  <si>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</si>
  <si>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</si>
  <si>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</si>
  <si>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</si>
  <si>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</si>
  <si>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</si>
  <si>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</si>
  <si>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</si>
  <si>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</si>
  <si>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</si>
  <si>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</si>
  <si>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</si>
  <si>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</si>
  <si>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</si>
  <si>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</si>
  <si>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</si>
  <si>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</si>
  <si>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</si>
  <si>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</si>
  <si>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</si>
  <si>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</si>
  <si>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</si>
  <si>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</si>
  <si>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</si>
  <si>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</si>
  <si>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</si>
  <si>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</si>
  <si>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</si>
  <si>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</si>
  <si>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</si>
  <si>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</si>
  <si>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</si>
  <si>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</si>
  <si>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</si>
  <si>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</si>
  <si>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</si>
  <si>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</si>
  <si>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</si>
  <si>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</si>
  <si>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</si>
  <si>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</si>
  <si>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</si>
  <si>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</si>
  <si>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</si>
  <si>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</si>
  <si>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</si>
  <si>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</si>
  <si>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</si>
  <si>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</si>
  <si>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</si>
  <si>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</si>
  <si>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</si>
  <si>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</si>
  <si>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</si>
  <si>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</si>
  <si>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</si>
  <si>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</si>
  <si>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</si>
  <si>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</si>
  <si>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</si>
  <si>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</si>
  <si>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</si>
  <si>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</si>
  <si>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</si>
  <si>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</si>
  <si>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</si>
  <si>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</si>
  <si>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</si>
  <si>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</si>
  <si>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</si>
  <si>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</si>
  <si>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</si>
  <si>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</si>
  <si>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</si>
  <si>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</si>
  <si>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</si>
  <si>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</si>
  <si>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</si>
  <si>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</si>
  <si>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</si>
  <si>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</si>
  <si>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</si>
  <si>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</si>
  <si>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</si>
  <si>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</si>
  <si>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</si>
  <si>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</si>
  <si>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</si>
  <si>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</si>
  <si>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</si>
  <si>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</si>
  <si>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</si>
  <si>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</si>
  <si>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</si>
  <si>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</si>
  <si>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</si>
  <si>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</si>
  <si>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</si>
  <si>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</si>
  <si>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</si>
  <si>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</si>
  <si>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</si>
  <si>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</si>
  <si>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</si>
  <si>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</si>
  <si>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</si>
  <si>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</si>
  <si>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</si>
  <si>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</si>
  <si>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</si>
  <si>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</si>
  <si>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</si>
  <si>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</si>
  <si>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</si>
  <si>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</si>
  <si>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</si>
  <si>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</si>
  <si>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</si>
  <si>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</si>
  <si>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</si>
  <si>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</si>
  <si>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</si>
  <si>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</si>
  <si>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</si>
  <si>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</si>
  <si>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</si>
  <si>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</si>
  <si>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</si>
  <si>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</si>
  <si>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</si>
  <si>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</si>
  <si>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</si>
  <si>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</si>
  <si>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</si>
  <si>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</si>
  <si>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</si>
  <si>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</si>
  <si>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</si>
  <si>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</si>
  <si>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</si>
  <si>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</si>
  <si>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</si>
  <si>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</si>
  <si>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</si>
  <si>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</si>
  <si>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</si>
  <si>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</si>
  <si>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</si>
  <si>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</si>
  <si>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</si>
  <si>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</si>
  <si>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</si>
  <si>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</si>
  <si>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</si>
  <si>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</si>
  <si>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</si>
  <si>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</si>
  <si>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</si>
  <si>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</si>
  <si>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</si>
  <si>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</si>
  <si>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</si>
  <si>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</si>
  <si>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</si>
  <si>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</si>
  <si>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</si>
  <si>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</si>
  <si>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</si>
  <si>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</si>
  <si>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</si>
  <si>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</si>
  <si>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</si>
  <si>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</si>
  <si>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</si>
  <si>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</si>
  <si>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</si>
  <si>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</si>
  <si>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</si>
  <si>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</si>
  <si>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</si>
  <si>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</si>
  <si>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</si>
  <si>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</si>
  <si>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</si>
  <si>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</si>
  <si>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</si>
  <si>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</si>
  <si>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</si>
  <si>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</si>
  <si>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</si>
  <si>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</si>
  <si>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</si>
  <si>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</si>
  <si>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</si>
  <si>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</si>
  <si>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</si>
  <si>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</si>
  <si>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</si>
  <si>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</si>
  <si>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</si>
  <si>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</si>
  <si>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</si>
  <si>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</si>
  <si>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</si>
  <si>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</si>
  <si>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</si>
  <si>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</si>
  <si>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</si>
  <si>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</si>
  <si>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</si>
  <si>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</si>
  <si>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</si>
  <si>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</si>
  <si>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</si>
  <si>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</si>
  <si>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</si>
  <si>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</si>
  <si>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</si>
  <si>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</si>
  <si>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</si>
  <si>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</si>
  <si>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</si>
  <si>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</si>
  <si>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</si>
  <si>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</si>
  <si>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</si>
  <si>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</si>
  <si>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</si>
  <si>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</si>
  <si>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</si>
  <si>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</si>
  <si>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</si>
  <si>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</si>
  <si>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</si>
  <si>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</si>
  <si>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</si>
  <si>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</si>
  <si>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</si>
  <si>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</si>
  <si>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</si>
  <si>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</si>
  <si>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</si>
  <si>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</si>
  <si>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</si>
  <si>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</si>
  <si>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</si>
  <si>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</si>
  <si>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</si>
  <si>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</si>
  <si>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</si>
  <si>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</si>
  <si>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</si>
  <si>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</si>
  <si>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</si>
  <si>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</si>
  <si>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</si>
  <si>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</si>
  <si>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</si>
  <si>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</si>
  <si>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</si>
  <si>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</si>
  <si>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</si>
  <si>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</si>
  <si>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</si>
  <si>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</si>
  <si>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</si>
  <si>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</si>
  <si>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</si>
  <si>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</si>
  <si>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</si>
  <si>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</si>
  <si>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</si>
  <si>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</si>
  <si>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</si>
  <si>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</si>
  <si>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</si>
  <si>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</si>
  <si>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</si>
  <si>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</si>
  <si>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</si>
  <si>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</si>
  <si>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</si>
  <si>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</si>
  <si>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</si>
  <si>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</si>
  <si>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</si>
  <si>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</si>
  <si>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</si>
  <si>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</si>
  <si>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</si>
  <si>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</si>
  <si>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</si>
  <si>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</si>
  <si>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</si>
  <si>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</si>
  <si>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</si>
  <si>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</si>
  <si>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</si>
  <si>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</si>
  <si>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</si>
  <si>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</si>
  <si>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</si>
  <si>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</si>
  <si>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</si>
  <si>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</si>
  <si>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</si>
  <si>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</si>
  <si>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</si>
  <si>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</si>
  <si>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</si>
  <si>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</si>
  <si>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</si>
  <si>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</si>
  <si>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</si>
  <si>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</si>
  <si>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</si>
  <si>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</si>
  <si>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</si>
  <si>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</si>
  <si>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</si>
  <si>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</si>
  <si>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</si>
  <si>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</si>
  <si>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</si>
  <si>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</si>
  <si>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</si>
  <si>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</si>
  <si>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</si>
  <si>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</si>
  <si>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</si>
  <si>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</si>
  <si>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</si>
  <si>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</si>
  <si>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</si>
  <si>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</si>
  <si>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</si>
  <si>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</si>
  <si>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</si>
  <si>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</si>
  <si>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</si>
  <si>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</si>
  <si>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</si>
  <si>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</si>
  <si>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</si>
  <si>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</si>
  <si>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</si>
  <si>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</si>
  <si>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</si>
  <si>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</si>
  <si>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</si>
  <si>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</si>
  <si>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</si>
  <si>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</si>
  <si>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</si>
  <si>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</si>
  <si>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</si>
  <si>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</si>
  <si>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</si>
  <si>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</si>
  <si>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</si>
  <si>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</si>
  <si>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</si>
  <si>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</si>
  <si>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</si>
  <si>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</si>
  <si>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</si>
  <si>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</si>
  <si>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</si>
  <si>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</si>
  <si>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</si>
  <si>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</si>
  <si>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</si>
  <si>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</si>
  <si>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</si>
  <si>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</si>
  <si>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</si>
  <si>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</si>
  <si>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</si>
  <si>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</si>
  <si>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</si>
  <si>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</si>
  <si>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</si>
  <si>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</si>
  <si>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</si>
  <si>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</si>
  <si>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</si>
  <si>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</si>
  <si>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</si>
  <si>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</si>
  <si>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</si>
  <si>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</si>
  <si>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</si>
  <si>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</si>
  <si>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</si>
  <si>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</si>
  <si>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</si>
  <si>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</si>
  <si>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</si>
  <si>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</si>
  <si>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</si>
  <si>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</si>
  <si>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</si>
  <si>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</si>
  <si>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</si>
  <si>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</si>
  <si>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</si>
  <si>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</si>
  <si>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</si>
  <si>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</si>
  <si>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</si>
  <si>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</si>
  <si>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</si>
  <si>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</si>
  <si>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</si>
  <si>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</si>
  <si>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</si>
  <si>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</si>
  <si>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</si>
  <si>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</si>
  <si>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</si>
  <si>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</si>
  <si>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</si>
  <si>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</si>
  <si>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</si>
  <si>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</si>
  <si>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</si>
  <si>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</si>
  <si>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</si>
  <si>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</si>
  <si>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</si>
  <si>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</si>
  <si>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</si>
  <si>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</si>
  <si>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</si>
  <si>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</si>
  <si>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</si>
  <si>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</si>
  <si>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</si>
  <si>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</si>
  <si>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</si>
  <si>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</si>
  <si>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</si>
  <si>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</si>
  <si>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</si>
  <si>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</si>
  <si>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</si>
  <si>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</si>
  <si>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</si>
  <si>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</si>
  <si>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</si>
  <si>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</si>
  <si>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</si>
  <si>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</si>
  <si>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</si>
  <si>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</si>
  <si>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</si>
  <si>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</si>
  <si>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</si>
  <si>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</si>
  <si>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</si>
  <si>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</si>
  <si>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</si>
  <si>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</si>
  <si>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</si>
  <si>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</si>
  <si>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</si>
  <si>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</si>
  <si>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</si>
  <si>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</si>
  <si>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</si>
  <si>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</si>
  <si>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</si>
  <si>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</si>
  <si>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</si>
  <si>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</si>
  <si>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</si>
  <si>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</si>
  <si>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</si>
  <si>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</si>
  <si>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</si>
  <si>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</si>
  <si>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</si>
  <si>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</si>
  <si>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</si>
  <si>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</si>
  <si>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</si>
  <si>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</si>
  <si>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</si>
  <si>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</si>
  <si>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</si>
  <si>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</si>
  <si>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</si>
  <si>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</si>
  <si>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</si>
  <si>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</si>
  <si>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</si>
  <si>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</si>
  <si>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</si>
  <si>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</si>
  <si>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</si>
  <si>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</si>
  <si>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</si>
  <si>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</si>
  <si>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</si>
  <si>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</si>
  <si>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</si>
  <si>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</si>
  <si>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</si>
  <si>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</si>
  <si>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</si>
  <si>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</si>
  <si>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</si>
  <si>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</si>
  <si>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</si>
  <si>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</si>
  <si>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</si>
  <si>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</si>
  <si>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</si>
  <si>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</si>
  <si>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</si>
  <si>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</si>
  <si>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</si>
  <si>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</si>
  <si>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</si>
  <si>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</si>
  <si>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</si>
  <si>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</si>
  <si>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</si>
  <si>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</si>
  <si>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</si>
  <si>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</si>
  <si>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</si>
  <si>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</si>
  <si>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</si>
  <si>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</si>
  <si>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</si>
  <si>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</si>
  <si>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</si>
  <si>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</si>
  <si>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</si>
  <si>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</si>
  <si>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</si>
  <si>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</si>
  <si>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</si>
  <si>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</si>
  <si>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</si>
  <si>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</si>
  <si>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</si>
  <si>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</si>
  <si>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</si>
  <si>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</si>
  <si>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</si>
  <si>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</si>
  <si>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</si>
  <si>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</si>
  <si>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</si>
  <si>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</si>
  <si>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</si>
  <si>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</si>
  <si>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</si>
  <si>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</si>
  <si>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</si>
  <si>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</si>
  <si>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</si>
  <si>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</si>
  <si>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</si>
  <si>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</si>
  <si>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</si>
  <si>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</si>
  <si>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</si>
  <si>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</si>
  <si>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</si>
  <si>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</si>
  <si>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</si>
  <si>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</si>
  <si>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</si>
  <si>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</si>
  <si>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</si>
  <si>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</si>
  <si>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</si>
  <si>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</si>
  <si>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</si>
  <si>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</si>
  <si>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</si>
  <si>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</si>
  <si>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</si>
  <si>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</si>
  <si>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</si>
  <si>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</si>
  <si>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</si>
  <si>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</si>
  <si>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</si>
  <si>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</si>
  <si>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</si>
  <si>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</si>
  <si>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</si>
  <si>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</si>
  <si>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</si>
  <si>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</si>
  <si>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</si>
  <si>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</si>
  <si>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</si>
  <si>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</si>
  <si>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</si>
  <si>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</si>
  <si>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</si>
  <si>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</si>
  <si>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</si>
  <si>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</si>
  <si>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</si>
  <si>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</si>
  <si>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</si>
  <si>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</si>
  <si>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</si>
  <si>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</si>
  <si>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</si>
  <si>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</si>
  <si>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</si>
  <si>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</si>
  <si>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</si>
  <si>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</si>
  <si>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</si>
  <si>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</si>
  <si>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</si>
  <si>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</si>
  <si>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</si>
  <si>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</si>
  <si>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</si>
  <si>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</si>
  <si>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</si>
  <si>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</si>
  <si>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</si>
  <si>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</si>
  <si>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</si>
  <si>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</si>
  <si>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</si>
  <si>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</si>
  <si>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</si>
  <si>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</si>
  <si>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</si>
  <si>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</si>
  <si>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</si>
  <si>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</si>
  <si>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</si>
  <si>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</si>
  <si>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</si>
  <si>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</si>
  <si>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</si>
  <si>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</si>
  <si>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</si>
  <si>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</si>
  <si>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</si>
  <si>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</si>
  <si>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</si>
  <si>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</si>
  <si>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</si>
  <si>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</si>
  <si>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</si>
  <si>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</si>
  <si>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</si>
  <si>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</si>
  <si>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</si>
  <si>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</si>
  <si>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</si>
  <si>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</si>
  <si>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</si>
  <si>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</si>
  <si>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</si>
  <si>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</si>
  <si>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</si>
  <si>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</si>
  <si>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</si>
  <si>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</si>
  <si>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</si>
  <si>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</si>
  <si>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</si>
  <si>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</si>
  <si>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</si>
  <si>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</si>
  <si>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</si>
  <si>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</si>
  <si>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</si>
  <si>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</si>
  <si>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</si>
  <si>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</si>
  <si>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</si>
  <si>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</si>
  <si>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</si>
  <si>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</si>
  <si>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</si>
  <si>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</si>
  <si>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</si>
  <si>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</si>
  <si>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</si>
  <si>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</si>
  <si>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</si>
  <si>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</si>
  <si>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</si>
  <si>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</si>
  <si>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</si>
  <si>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</si>
  <si>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</si>
  <si>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</si>
  <si>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</si>
  <si>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</si>
  <si>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</si>
  <si>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</si>
  <si>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</si>
  <si>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</si>
  <si>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</si>
  <si>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</si>
  <si>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</si>
  <si>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</si>
  <si>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</si>
  <si>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</si>
  <si>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</si>
  <si>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</si>
  <si>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</si>
  <si>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</si>
  <si>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</si>
  <si>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</si>
  <si>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</si>
  <si>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</si>
  <si>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</si>
  <si>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</si>
  <si>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</si>
  <si>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</si>
  <si>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</si>
  <si>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</si>
  <si>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</si>
  <si>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</si>
  <si>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</si>
  <si>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</si>
  <si>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</si>
  <si>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</si>
  <si>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</si>
  <si>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</si>
  <si>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</si>
  <si>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</si>
  <si>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</si>
  <si>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</si>
  <si>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</si>
  <si>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</si>
  <si>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</si>
  <si>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</si>
  <si>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</si>
  <si>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</si>
  <si>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</si>
  <si>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</si>
  <si>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</si>
  <si>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</si>
  <si>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</si>
  <si>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</si>
  <si>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</si>
  <si>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</si>
  <si>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</si>
  <si>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</si>
  <si>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</si>
  <si>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</si>
  <si>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</si>
  <si>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</si>
  <si>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</si>
  <si>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</si>
  <si>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</si>
  <si>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</si>
  <si>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</si>
  <si>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</si>
  <si>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</si>
  <si>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</si>
  <si>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</si>
  <si>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</si>
  <si>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</si>
  <si>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</si>
  <si>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</si>
  <si>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</si>
  <si>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</si>
  <si>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</si>
  <si>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</si>
  <si>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</si>
  <si>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</si>
  <si>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</si>
  <si>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</si>
  <si>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</si>
  <si>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</si>
  <si>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</si>
  <si>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</si>
  <si>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</si>
  <si>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</si>
  <si>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</si>
  <si>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</si>
  <si>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</si>
  <si>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</si>
  <si>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</si>
  <si>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</si>
  <si>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</si>
  <si>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</si>
  <si>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</si>
  <si>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</si>
  <si>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</si>
  <si>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</si>
  <si>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</si>
  <si>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</si>
  <si>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</si>
  <si>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</si>
  <si>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</si>
  <si>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</si>
  <si>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</si>
  <si>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</si>
  <si>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</si>
  <si>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</si>
  <si>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</si>
  <si>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</si>
  <si>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</si>
  <si>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</si>
  <si>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</si>
  <si>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</si>
  <si>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</si>
  <si>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</si>
  <si>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</si>
  <si>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</si>
  <si>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</si>
  <si>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</si>
  <si>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</si>
  <si>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</si>
  <si>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</si>
  <si>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</si>
  <si>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</si>
  <si>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</si>
  <si>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</si>
  <si>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</si>
  <si>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</si>
  <si>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</si>
  <si>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</si>
  <si>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</si>
  <si>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</si>
  <si>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</si>
  <si>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</si>
  <si>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</si>
  <si>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</si>
  <si>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</si>
  <si>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</si>
  <si>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</si>
  <si>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</si>
  <si>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</si>
  <si>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</si>
  <si>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</si>
  <si>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</si>
  <si>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</si>
  <si>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</si>
  <si>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</si>
  <si>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</si>
  <si>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</si>
  <si>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</si>
  <si>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</si>
  <si>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</si>
  <si>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</si>
  <si>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</si>
  <si>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</si>
  <si>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</si>
  <si>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</si>
  <si>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</si>
  <si>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</si>
  <si>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</si>
  <si>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</si>
  <si>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</si>
  <si>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</si>
  <si>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</si>
  <si>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</si>
  <si>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</si>
  <si>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</si>
  <si>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</si>
  <si>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</si>
  <si>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</si>
  <si>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</si>
  <si>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</si>
  <si>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</si>
  <si>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</si>
  <si>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</si>
  <si>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</si>
  <si>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</si>
  <si>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</si>
  <si>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</si>
  <si>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</si>
  <si>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</si>
  <si>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</si>
  <si>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</si>
  <si>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</si>
  <si>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</si>
  <si>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</si>
  <si>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</si>
  <si>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</si>
  <si>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</si>
  <si>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</si>
  <si>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</si>
  <si>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</si>
  <si>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</si>
  <si>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</si>
  <si>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</si>
  <si>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</si>
  <si>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</si>
  <si>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</si>
  <si>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</si>
  <si>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</si>
  <si>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</si>
  <si>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</si>
  <si>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</si>
  <si>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</si>
  <si>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</si>
  <si>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</si>
  <si>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</si>
  <si>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</si>
  <si>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</si>
  <si>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</si>
  <si>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</si>
  <si>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</si>
  <si>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</si>
  <si>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</si>
  <si>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</si>
  <si>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</si>
  <si>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</si>
  <si>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</si>
  <si>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</si>
  <si>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</si>
  <si>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</si>
  <si>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</si>
  <si>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</si>
  <si>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</si>
  <si>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</si>
  <si>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</si>
  <si>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</si>
  <si>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</si>
  <si>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</si>
  <si>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</si>
  <si>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</si>
  <si>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</si>
  <si>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</si>
  <si>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</si>
  <si>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</si>
  <si>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</si>
  <si>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</si>
  <si>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</si>
  <si>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</si>
  <si>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</si>
  <si>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</si>
  <si>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</si>
  <si>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</si>
  <si>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</si>
  <si>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</si>
  <si>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</si>
  <si>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</si>
  <si>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</si>
  <si>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</si>
  <si>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</si>
  <si>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</si>
  <si>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</si>
  <si>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</si>
  <si>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</si>
  <si>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</si>
  <si>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</si>
  <si>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</si>
  <si>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</si>
  <si>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</si>
  <si>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</si>
  <si>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</si>
  <si>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</si>
  <si>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</si>
  <si>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</si>
  <si>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</si>
  <si>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</si>
  <si>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</si>
  <si>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</si>
  <si>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</si>
  <si>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</si>
  <si>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</si>
  <si>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</si>
  <si>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</si>
  <si>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</si>
  <si>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</si>
  <si>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</si>
  <si>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</si>
  <si>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</si>
  <si>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</si>
  <si>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</si>
  <si>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</si>
  <si>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</si>
  <si>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</si>
  <si>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</si>
  <si>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</si>
  <si>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</si>
  <si>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</si>
  <si>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</si>
  <si>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</si>
  <si>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</si>
  <si>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</si>
  <si>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</si>
  <si>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</si>
  <si>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</si>
  <si>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</si>
  <si>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</si>
  <si>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</si>
  <si>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</si>
  <si>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</si>
  <si>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</si>
  <si>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</si>
  <si>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</si>
  <si>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</si>
  <si>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</si>
  <si>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</si>
  <si>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</si>
  <si>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</si>
  <si>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</si>
  <si>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</si>
  <si>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</si>
  <si>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</si>
  <si>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</si>
  <si>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</si>
  <si>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</si>
  <si>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</si>
  <si>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</si>
  <si>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</si>
  <si>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</si>
  <si>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</si>
  <si>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</si>
  <si>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</si>
  <si>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</si>
  <si>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</si>
  <si>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</si>
  <si>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</si>
  <si>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</si>
  <si>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</si>
  <si>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</si>
  <si>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</si>
  <si>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</si>
  <si>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</si>
  <si>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</si>
  <si>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</si>
  <si>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</si>
  <si>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</si>
  <si>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</si>
  <si>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</si>
  <si>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</si>
  <si>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</si>
  <si>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</si>
  <si>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</si>
  <si>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</si>
  <si>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</si>
  <si>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</si>
  <si>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</si>
  <si>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</si>
  <si>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</si>
  <si>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</si>
  <si>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</si>
  <si>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</si>
  <si>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</si>
  <si>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</si>
  <si>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</si>
  <si>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</si>
  <si>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</si>
  <si>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</si>
  <si>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</si>
  <si>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</si>
  <si>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</si>
  <si>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</si>
  <si>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</si>
  <si>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</si>
  <si>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</si>
  <si>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</si>
  <si>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</si>
  <si>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</si>
  <si>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</si>
  <si>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</si>
  <si>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</si>
  <si>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</si>
  <si>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</si>
  <si>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</si>
  <si>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</si>
  <si>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</si>
  <si>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</si>
  <si>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</si>
  <si>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</si>
  <si>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</si>
  <si>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</si>
  <si>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</si>
  <si>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</si>
  <si>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</si>
  <si>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</si>
  <si>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</si>
  <si>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</si>
  <si>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</si>
  <si>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</si>
  <si>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</si>
  <si>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</si>
  <si>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</si>
  <si>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</si>
  <si>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</si>
  <si>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</si>
  <si>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</si>
  <si>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</si>
  <si>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</si>
  <si>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</si>
  <si>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</si>
  <si>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</si>
  <si>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</si>
  <si>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</si>
  <si>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</si>
  <si>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</si>
  <si>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</si>
  <si>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</si>
  <si>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</si>
  <si>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</si>
  <si>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</si>
  <si>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</si>
  <si>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</si>
  <si>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</si>
  <si>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</si>
  <si>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</si>
  <si>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</si>
  <si>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</si>
  <si>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</si>
  <si>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</si>
  <si>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</si>
  <si>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</si>
  <si>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</si>
  <si>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</si>
  <si>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</si>
  <si>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</si>
  <si>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</si>
  <si>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</si>
  <si>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</si>
  <si>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</si>
  <si>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</si>
  <si>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</si>
  <si>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</si>
  <si>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</si>
  <si>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</si>
  <si>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</si>
  <si>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</si>
  <si>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</si>
  <si>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</si>
  <si>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</si>
  <si>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</si>
  <si>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</si>
  <si>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</si>
  <si>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</si>
  <si>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</si>
  <si>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</si>
  <si>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</si>
  <si>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</si>
  <si>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</si>
  <si>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</si>
  <si>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</si>
  <si>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</si>
  <si>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</si>
  <si>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</si>
  <si>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</si>
  <si>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</si>
  <si>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</si>
  <si>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</si>
  <si>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</si>
  <si>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</si>
  <si>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</si>
  <si>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</si>
  <si>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</si>
  <si>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</si>
  <si>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</si>
  <si>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</si>
  <si>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</si>
  <si>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</si>
  <si>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</si>
  <si>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</si>
  <si>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</si>
  <si>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</si>
  <si>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</si>
  <si>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</si>
  <si>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</si>
  <si>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</si>
  <si>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</si>
  <si>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</si>
  <si>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</si>
  <si>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</si>
  <si>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</si>
  <si>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</si>
  <si>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</si>
  <si>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</si>
  <si>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</si>
  <si>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</si>
  <si>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</si>
  <si>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</si>
  <si>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</si>
  <si>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</si>
  <si>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</si>
  <si>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</si>
  <si>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</si>
  <si>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</si>
  <si>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</si>
  <si>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</si>
  <si>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</si>
  <si>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</si>
  <si>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</si>
  <si>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</si>
  <si>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</si>
  <si>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</si>
  <si>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</si>
  <si>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</si>
  <si>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</si>
  <si>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</si>
  <si>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</si>
  <si>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</si>
  <si>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</si>
  <si>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</si>
  <si>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</si>
  <si>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</si>
  <si>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</si>
  <si>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</si>
  <si>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</si>
  <si>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</si>
  <si>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</si>
  <si>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</si>
  <si>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</si>
  <si>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</si>
  <si>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</si>
  <si>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</si>
  <si>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</si>
  <si>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</si>
  <si>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</si>
  <si>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</si>
  <si>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</si>
  <si>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</si>
  <si>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</si>
  <si>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</si>
  <si>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</si>
  <si>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</si>
  <si>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</si>
  <si>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</si>
  <si>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</si>
  <si>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</si>
  <si>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</si>
  <si>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</si>
  <si>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</si>
  <si>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</si>
  <si>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</si>
  <si>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</si>
  <si>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</si>
  <si>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</si>
  <si>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</si>
  <si>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</si>
  <si>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</si>
  <si>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</si>
  <si>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</si>
  <si>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</si>
  <si>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</si>
  <si>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</si>
  <si>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</si>
  <si>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</si>
  <si>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</si>
  <si>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</si>
  <si>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</si>
  <si>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</si>
  <si>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</si>
  <si>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</si>
  <si>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</si>
  <si>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</si>
  <si>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</si>
  <si>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</si>
  <si>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</si>
  <si>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</si>
  <si>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</si>
  <si>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</si>
  <si>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</si>
  <si>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</si>
  <si>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</si>
  <si>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</si>
  <si>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</si>
  <si>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</si>
  <si>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</si>
  <si>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</si>
  <si>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</si>
  <si>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</si>
  <si>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</si>
  <si>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</si>
  <si>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</si>
  <si>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</si>
  <si>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</si>
  <si>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</si>
  <si>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</si>
  <si>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</si>
  <si>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</si>
  <si>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</si>
  <si>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</si>
  <si>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</si>
  <si>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</si>
  <si>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</si>
  <si>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</si>
  <si>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</si>
  <si>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</si>
  <si>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</si>
  <si>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</si>
  <si>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</si>
  <si>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</si>
  <si>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</si>
  <si>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</si>
  <si>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</si>
  <si>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</si>
  <si>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</si>
  <si>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</si>
  <si>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</si>
  <si>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</si>
  <si>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</si>
  <si>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</si>
  <si>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</si>
  <si>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</si>
  <si>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</si>
  <si>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</si>
  <si>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</si>
  <si>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</si>
  <si>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</si>
  <si>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</si>
  <si>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</si>
  <si>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</si>
  <si>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</si>
  <si>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</si>
  <si>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</si>
  <si>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</si>
  <si>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</si>
  <si>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</si>
  <si>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</si>
  <si>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</si>
  <si>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</si>
  <si>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</si>
  <si>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</si>
  <si>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</si>
  <si>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</si>
  <si>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</si>
  <si>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</si>
  <si>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</si>
  <si>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</si>
  <si>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</si>
  <si>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</si>
  <si>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</si>
  <si>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</si>
  <si>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</si>
  <si>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</si>
  <si>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</si>
  <si>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</si>
  <si>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</si>
  <si>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</si>
  <si>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</si>
  <si>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</si>
  <si>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</si>
  <si>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</si>
  <si>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</si>
  <si>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</si>
  <si>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</si>
  <si>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</si>
  <si>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</si>
  <si>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</si>
  <si>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</si>
  <si>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</si>
  <si>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</si>
  <si>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</si>
  <si>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</si>
  <si>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</si>
  <si>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</si>
  <si>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</si>
  <si>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</si>
  <si>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</si>
  <si>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</si>
  <si>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</si>
  <si>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</si>
  <si>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</si>
  <si>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</si>
  <si>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</si>
  <si>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</si>
  <si>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</si>
  <si>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</si>
  <si>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</si>
  <si>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</si>
  <si>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</si>
  <si>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</si>
  <si>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</si>
  <si>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</si>
  <si>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</si>
  <si>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</si>
  <si>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</si>
  <si>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</si>
  <si>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</si>
  <si>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</si>
  <si>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</si>
  <si>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</si>
  <si>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</si>
  <si>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</si>
  <si>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</si>
  <si>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</si>
  <si>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</si>
  <si>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</si>
  <si>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</si>
  <si>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</si>
  <si>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</si>
  <si>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</si>
  <si>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</si>
  <si>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</si>
  <si>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</si>
  <si>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</si>
  <si>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</si>
  <si>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</si>
  <si>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</si>
  <si>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</si>
  <si>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</si>
  <si>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</si>
  <si>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</si>
  <si>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</si>
  <si>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</si>
  <si>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</si>
  <si>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</si>
  <si>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</si>
  <si>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</si>
  <si>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</si>
  <si>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</si>
  <si>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</si>
  <si>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</si>
  <si>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</si>
  <si>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</si>
  <si>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</si>
  <si>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</si>
  <si>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</si>
  <si>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</si>
  <si>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</si>
  <si>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</si>
  <si>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</si>
  <si>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</si>
  <si>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</si>
  <si>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</si>
  <si>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</si>
  <si>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</si>
  <si>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</si>
  <si>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</si>
  <si>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</si>
  <si>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</si>
  <si>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</si>
  <si>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</si>
  <si>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</si>
  <si>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</si>
  <si>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</si>
  <si>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</si>
  <si>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</si>
  <si>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</si>
  <si>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</si>
  <si>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</si>
  <si>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</si>
  <si>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</si>
  <si>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</si>
  <si>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</si>
  <si>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</si>
  <si>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</si>
  <si>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</si>
  <si>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</si>
  <si>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</si>
  <si>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</si>
  <si>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</si>
  <si>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</si>
  <si>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</si>
  <si>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</si>
  <si>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</si>
  <si>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</si>
  <si>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</si>
  <si>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</si>
  <si>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</si>
  <si>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</si>
  <si>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</si>
  <si>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</si>
  <si>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</si>
  <si>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</si>
  <si>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</si>
  <si>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</si>
  <si>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</si>
  <si>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</si>
  <si>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</si>
  <si>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</si>
  <si>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</si>
  <si>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</si>
  <si>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</si>
  <si>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</si>
  <si>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</si>
  <si>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</si>
  <si>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</si>
  <si>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</si>
  <si>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</si>
  <si>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</si>
  <si>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</si>
  <si>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</si>
  <si>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</si>
  <si>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</si>
  <si>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</si>
  <si>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</si>
  <si>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</si>
  <si>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</si>
  <si>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</si>
  <si>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</si>
  <si>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</si>
  <si>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</si>
  <si>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</si>
  <si>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</si>
  <si>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</si>
  <si>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</si>
  <si>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</si>
  <si>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</si>
  <si>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</si>
  <si>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</si>
  <si>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</si>
  <si>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</si>
  <si>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</si>
  <si>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</si>
  <si>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</si>
  <si>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</si>
  <si>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</si>
  <si>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</si>
  <si>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</si>
  <si>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</si>
  <si>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</si>
  <si>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</si>
  <si>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</si>
  <si>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</si>
  <si>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</si>
  <si>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</si>
  <si>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</si>
  <si>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</si>
  <si>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</si>
  <si>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</si>
  <si>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</si>
  <si>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</si>
  <si>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</si>
  <si>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</si>
  <si>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</si>
  <si>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</si>
  <si>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</si>
  <si>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</si>
  <si>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</si>
  <si>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</si>
  <si>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</si>
  <si>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</si>
  <si>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</si>
  <si>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</si>
  <si>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</si>
  <si>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</si>
  <si>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</si>
  <si>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</si>
  <si>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</si>
  <si>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</si>
  <si>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</si>
  <si>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</si>
  <si>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</si>
  <si>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</si>
  <si>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</si>
  <si>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</si>
  <si>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</si>
  <si>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</si>
  <si>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</si>
  <si>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</si>
  <si>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</si>
  <si>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</si>
  <si>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</si>
  <si>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</si>
  <si>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</si>
  <si>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</si>
  <si>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</si>
  <si>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</si>
  <si>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</si>
  <si>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</si>
  <si>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</si>
  <si>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</si>
  <si>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</si>
  <si>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</si>
  <si>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</si>
  <si>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</si>
  <si>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</si>
  <si>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</si>
  <si>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</si>
  <si>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</si>
  <si>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</si>
  <si>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</si>
  <si>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</si>
  <si>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</si>
  <si>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</si>
  <si>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</si>
  <si>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</si>
  <si>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</si>
  <si>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</si>
  <si>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</si>
  <si>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</si>
  <si>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</si>
  <si>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</si>
  <si>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</si>
  <si>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</si>
  <si>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</si>
  <si>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</si>
  <si>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</si>
  <si>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</si>
  <si>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</si>
  <si>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</si>
  <si>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</si>
  <si>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</si>
  <si>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</si>
  <si>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</si>
  <si>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</si>
  <si>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</si>
  <si>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</si>
  <si>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</si>
  <si>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</si>
  <si>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</si>
  <si>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</si>
  <si>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</si>
  <si>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</si>
  <si>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</si>
  <si>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</si>
  <si>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</si>
  <si>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</si>
  <si>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</si>
  <si>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</si>
  <si>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</si>
  <si>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</si>
  <si>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</si>
  <si>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</si>
  <si>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</si>
  <si>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</si>
  <si>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</si>
  <si>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</si>
  <si>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</si>
  <si>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</si>
  <si>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</si>
  <si>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</si>
  <si>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</si>
  <si>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</si>
  <si>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</si>
  <si>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</si>
  <si>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</si>
  <si>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</si>
  <si>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</si>
  <si>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</si>
  <si>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</si>
  <si>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</si>
  <si>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</si>
  <si>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</si>
  <si>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</si>
  <si>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</si>
  <si>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</si>
  <si>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</si>
  <si>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</si>
  <si>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</si>
  <si>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</si>
  <si>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</si>
  <si>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</si>
  <si>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</si>
  <si>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</si>
  <si>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</si>
  <si>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</si>
  <si>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</si>
  <si>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</si>
  <si>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</si>
  <si>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</si>
  <si>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</si>
  <si>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</si>
  <si>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</si>
  <si>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</si>
  <si>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</si>
  <si>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</si>
  <si>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</si>
  <si>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</si>
  <si>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</si>
  <si>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</si>
  <si>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</si>
  <si>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</si>
  <si>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</si>
  <si>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</si>
  <si>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</si>
  <si>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</si>
  <si>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</si>
  <si>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</si>
  <si>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</si>
  <si>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</si>
  <si>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</si>
  <si>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</si>
  <si>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</si>
  <si>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</si>
  <si>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</si>
  <si>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</si>
  <si>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</si>
  <si>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</si>
  <si>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</si>
  <si>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</si>
  <si>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</si>
  <si>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</si>
  <si>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</si>
  <si>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</si>
  <si>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</si>
  <si>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</si>
  <si>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</si>
  <si>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</si>
  <si>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</si>
  <si>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</si>
  <si>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</si>
  <si>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</si>
  <si>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</si>
  <si>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</si>
  <si>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</si>
  <si>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</si>
  <si>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</si>
  <si>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</si>
  <si>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</si>
  <si>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</si>
  <si>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</si>
  <si>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</si>
  <si>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</si>
  <si>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</si>
  <si>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</si>
  <si>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</si>
  <si>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</si>
  <si>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</si>
  <si>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</si>
  <si>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</si>
  <si>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</si>
  <si>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</si>
  <si>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</si>
  <si>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</si>
  <si>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</si>
  <si>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</si>
  <si>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</si>
  <si>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</si>
  <si>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</si>
  <si>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</si>
  <si>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</si>
  <si>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</si>
  <si>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</si>
  <si>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</si>
  <si>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</si>
  <si>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</si>
  <si>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</si>
  <si>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</si>
  <si>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</si>
  <si>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</si>
  <si>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</si>
  <si>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</si>
  <si>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</si>
  <si>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</si>
  <si>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</si>
  <si>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</si>
  <si>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</si>
  <si>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</si>
  <si>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</si>
  <si>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</si>
  <si>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</si>
  <si>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</si>
  <si>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</si>
  <si>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</si>
  <si>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</si>
  <si>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</si>
  <si>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</si>
  <si>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</si>
  <si>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</si>
  <si>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</si>
  <si>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</si>
  <si>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</si>
  <si>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</si>
  <si>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</si>
  <si>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</si>
  <si>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</si>
  <si>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</si>
  <si>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</si>
  <si>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</si>
  <si>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</si>
  <si>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</si>
  <si>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</si>
  <si>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</si>
  <si>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</si>
  <si>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</si>
  <si>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</si>
  <si>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</si>
  <si>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</si>
  <si>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</si>
  <si>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</si>
  <si>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</si>
  <si>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</si>
  <si>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</si>
  <si>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</si>
  <si>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</si>
  <si>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</si>
  <si>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</si>
  <si>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</si>
  <si>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</si>
  <si>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</si>
  <si>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</si>
  <si>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</si>
  <si>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</si>
  <si>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</si>
  <si>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</si>
  <si>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</si>
  <si>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</si>
  <si>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</si>
  <si>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</si>
  <si>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</si>
  <si>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</si>
  <si>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</si>
  <si>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</si>
  <si>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</si>
  <si>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</si>
  <si>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</si>
  <si>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</si>
  <si>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</si>
  <si>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</si>
  <si>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</si>
  <si>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</si>
  <si>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</si>
  <si>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</si>
  <si>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</si>
  <si>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</si>
  <si>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</si>
  <si>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</si>
  <si>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</si>
  <si>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</si>
  <si>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</si>
  <si>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</si>
  <si>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</si>
  <si>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</si>
  <si>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</si>
  <si>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</si>
  <si>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</si>
  <si>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</si>
  <si>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</si>
  <si>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</si>
  <si>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</si>
  <si>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</si>
  <si>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</si>
  <si>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</si>
  <si>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</si>
  <si>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</si>
  <si>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</si>
  <si>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</si>
  <si>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</si>
  <si>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</si>
  <si>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</si>
  <si>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</si>
  <si>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</si>
  <si>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</si>
  <si>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</si>
  <si>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</si>
  <si>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</si>
  <si>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</si>
  <si>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</si>
  <si>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</si>
  <si>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</si>
  <si>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</si>
  <si>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</si>
  <si>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</si>
  <si>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</si>
  <si>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</si>
  <si>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</si>
  <si>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</si>
  <si>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</si>
  <si>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</si>
  <si>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</si>
  <si>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</si>
  <si>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</si>
  <si>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</si>
  <si>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</si>
  <si>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</si>
  <si>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</si>
  <si>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</si>
  <si>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</si>
  <si>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</si>
  <si>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</si>
  <si>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</si>
  <si>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</si>
  <si>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</si>
  <si>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</si>
  <si>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</si>
  <si>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</si>
  <si>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</si>
  <si>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</si>
  <si>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</si>
  <si>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</si>
  <si>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</si>
  <si>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</si>
  <si>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</si>
  <si>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</si>
  <si>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</si>
  <si>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</si>
  <si>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</si>
  <si>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</si>
  <si>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</si>
  <si>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</si>
  <si>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</si>
  <si>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</si>
  <si>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</si>
  <si>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</si>
  <si>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</si>
  <si>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</si>
  <si>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</si>
  <si>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</si>
  <si>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</si>
  <si>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</si>
  <si>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</si>
  <si>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</si>
  <si>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</si>
  <si>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</si>
  <si>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</si>
  <si>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</si>
  <si>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</si>
  <si>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</si>
  <si>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</si>
  <si>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</si>
  <si>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</si>
  <si>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</si>
  <si>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</si>
  <si>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</si>
  <si>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</si>
  <si>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</si>
  <si>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</si>
  <si>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</si>
  <si>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</si>
  <si>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</si>
  <si>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</si>
  <si>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</si>
  <si>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</si>
  <si>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</si>
  <si>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</si>
  <si>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</si>
  <si>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</si>
  <si>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</si>
  <si>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</si>
  <si>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</si>
  <si>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</si>
  <si>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</si>
  <si>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</si>
  <si>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</si>
  <si>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</si>
  <si>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</si>
  <si>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</si>
  <si>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</si>
  <si>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</si>
  <si>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</si>
  <si>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</si>
  <si>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</si>
  <si>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</si>
  <si>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</si>
  <si>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</si>
  <si>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</si>
  <si>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</si>
  <si>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</si>
  <si>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</si>
  <si>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</si>
  <si>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</si>
  <si>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</si>
  <si>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</si>
  <si>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</si>
  <si>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</si>
  <si>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</si>
  <si>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</si>
  <si>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</si>
  <si>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</si>
  <si>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</si>
  <si>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</si>
  <si>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</si>
  <si>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</si>
  <si>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</si>
  <si>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</si>
  <si>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</si>
  <si>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</si>
  <si>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</si>
  <si>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</si>
  <si>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</si>
  <si>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</si>
  <si>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</si>
  <si>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</si>
  <si>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</si>
  <si>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</si>
  <si>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</si>
  <si>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</si>
  <si>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</si>
  <si>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</si>
  <si>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</si>
  <si>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</si>
  <si>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</si>
  <si>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</si>
  <si>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</si>
  <si>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</si>
  <si>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</si>
  <si>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</si>
  <si>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</si>
  <si>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</si>
  <si>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</si>
  <si>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</si>
  <si>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</si>
  <si>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</si>
  <si>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</si>
  <si>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</si>
  <si>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</si>
  <si>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</si>
  <si>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</si>
  <si>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</si>
  <si>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</si>
  <si>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</si>
  <si>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</si>
  <si>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</si>
  <si>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</si>
  <si>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</si>
  <si>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</si>
  <si>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</si>
  <si>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</si>
  <si>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</si>
  <si>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</si>
  <si>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</si>
  <si>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</si>
  <si>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</si>
  <si>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</si>
  <si>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</si>
  <si>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</si>
  <si>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</si>
  <si>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</si>
  <si>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</si>
  <si>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</si>
  <si>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</si>
  <si>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</si>
  <si>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</si>
  <si>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</si>
  <si>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</si>
  <si>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</si>
  <si>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</si>
  <si>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</si>
  <si>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</si>
  <si>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</si>
  <si>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</si>
  <si>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</si>
  <si>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</si>
  <si>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</si>
  <si>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</si>
  <si>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</si>
  <si>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</si>
  <si>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</si>
  <si>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</si>
  <si>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</si>
  <si>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</si>
  <si>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</si>
  <si>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</si>
  <si>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</si>
  <si>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</si>
  <si>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</si>
  <si>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</si>
  <si>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</si>
  <si>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</si>
  <si>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</si>
  <si>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</si>
  <si>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</si>
  <si>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</si>
  <si>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</si>
  <si>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</si>
  <si>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</si>
  <si>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</si>
  <si>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</si>
  <si>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</si>
  <si>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</si>
  <si>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</si>
  <si>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</si>
  <si>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</si>
  <si>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</si>
  <si>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</si>
  <si>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</si>
  <si>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</si>
  <si>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</si>
  <si>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</si>
  <si>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</si>
  <si>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</si>
  <si>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</si>
  <si>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</si>
  <si>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</si>
  <si>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</si>
  <si>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</si>
  <si>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</si>
  <si>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</si>
  <si>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</si>
  <si>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</si>
  <si>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</si>
  <si>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</si>
  <si>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</si>
  <si>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</si>
  <si>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</si>
  <si>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</si>
  <si>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</si>
  <si>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</si>
  <si>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</si>
  <si>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</si>
  <si>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</si>
  <si>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</si>
  <si>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</si>
  <si>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</si>
  <si>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</si>
  <si>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</si>
  <si>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</si>
  <si>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</si>
  <si>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</si>
  <si>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</si>
  <si>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</si>
  <si>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</si>
  <si>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</si>
  <si>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</si>
  <si>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</si>
  <si>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</si>
  <si>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</si>
  <si>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</si>
  <si>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</si>
  <si>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</si>
  <si>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</si>
  <si>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</si>
  <si>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</si>
  <si>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</si>
  <si>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</si>
  <si>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</si>
  <si>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</si>
  <si>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</si>
  <si>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</si>
  <si>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</si>
  <si>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</si>
  <si>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</si>
  <si>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</si>
  <si>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</si>
  <si>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</si>
  <si>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</si>
  <si>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</si>
  <si>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</si>
  <si>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</si>
  <si>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</si>
  <si>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</si>
  <si>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</si>
  <si>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</si>
  <si>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</si>
  <si>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</si>
  <si>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</si>
  <si>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</si>
  <si>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</si>
  <si>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</si>
  <si>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</si>
  <si>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</si>
  <si>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</si>
  <si>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</si>
  <si>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</si>
  <si>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</si>
  <si>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</si>
  <si>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</si>
  <si>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</si>
  <si>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</si>
  <si>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</si>
  <si>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</si>
  <si>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</si>
  <si>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</si>
  <si>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</si>
  <si>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</si>
  <si>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</si>
  <si>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</si>
  <si>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</si>
  <si>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</si>
  <si>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</si>
  <si>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</si>
  <si>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</si>
  <si>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</si>
  <si>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</si>
  <si>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</si>
  <si>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</si>
  <si>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</si>
  <si>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</si>
  <si>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</si>
  <si>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</si>
  <si>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</si>
  <si>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</si>
  <si>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</si>
  <si>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</si>
  <si>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</si>
  <si>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</si>
  <si>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</si>
  <si>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</si>
  <si>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</si>
  <si>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</si>
  <si>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</si>
  <si>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</si>
  <si>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</si>
  <si>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</si>
  <si>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</si>
  <si>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</si>
  <si>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</si>
  <si>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</si>
  <si>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</si>
  <si>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</si>
  <si>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</si>
  <si>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</si>
  <si>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</si>
  <si>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</si>
  <si>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</si>
  <si>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</si>
  <si>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</si>
  <si>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</si>
  <si>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</si>
  <si>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</si>
  <si>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</si>
  <si>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</si>
  <si>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</si>
  <si>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</si>
  <si>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</si>
  <si>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</si>
  <si>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</si>
  <si>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</si>
  <si>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</si>
  <si>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</si>
  <si>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</si>
  <si>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</si>
  <si>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</si>
  <si>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</si>
  <si>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</si>
  <si>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</si>
  <si>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</si>
  <si>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</si>
  <si>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</si>
  <si>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</si>
  <si>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</si>
  <si>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</si>
  <si>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</si>
  <si>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</si>
  <si>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</si>
  <si>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</si>
  <si>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</si>
  <si>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</si>
  <si>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</si>
  <si>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</si>
  <si>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</si>
  <si>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</si>
  <si>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</si>
  <si>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</si>
  <si>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</si>
  <si>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</si>
  <si>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</si>
  <si>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</si>
  <si>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</si>
  <si>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</si>
  <si>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</si>
  <si>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</si>
  <si>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</si>
  <si>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</si>
  <si>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</si>
  <si>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</si>
  <si>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</si>
  <si>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</si>
  <si>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</si>
  <si>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</si>
  <si>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</si>
  <si>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</si>
  <si>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</si>
  <si>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</si>
  <si>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</si>
  <si>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</si>
  <si>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</si>
  <si>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</si>
  <si>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</si>
  <si>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</si>
  <si>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</si>
  <si>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</si>
  <si>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</si>
  <si>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</si>
  <si>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</si>
  <si>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</si>
  <si>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</si>
  <si>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</si>
  <si>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</si>
  <si>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</si>
  <si>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</si>
  <si>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</si>
  <si>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</si>
  <si>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</si>
  <si>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</si>
  <si>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</si>
  <si>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</si>
  <si>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</si>
  <si>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</si>
  <si>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</si>
  <si>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</si>
  <si>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</si>
  <si>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</si>
  <si>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</si>
  <si>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</si>
  <si>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</si>
  <si>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</si>
  <si>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</si>
  <si>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</si>
  <si>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</si>
  <si>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</si>
  <si>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</si>
  <si>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</si>
  <si>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</si>
  <si>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</si>
  <si>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</si>
  <si>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</si>
  <si>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</si>
  <si>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</si>
  <si>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</si>
  <si>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</si>
  <si>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</si>
  <si>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</si>
  <si>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</si>
  <si>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</si>
  <si>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</si>
  <si>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</si>
  <si>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</si>
  <si>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</si>
  <si>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</si>
  <si>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</si>
  <si>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</si>
  <si>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</si>
  <si>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</si>
  <si>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</si>
  <si>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</si>
  <si>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</si>
  <si>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</si>
  <si>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</si>
  <si>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</si>
  <si>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</si>
  <si>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</si>
  <si>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</si>
  <si>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</si>
  <si>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</si>
  <si>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</si>
  <si>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</si>
  <si>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</si>
  <si>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</si>
  <si>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</si>
  <si>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</si>
  <si>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</si>
  <si>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</si>
  <si>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</si>
  <si>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</si>
  <si>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</si>
  <si>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</si>
  <si>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</si>
  <si>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</si>
  <si>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</si>
  <si>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</si>
  <si>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</si>
  <si>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</si>
  <si>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</si>
  <si>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</si>
  <si>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</si>
  <si>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</si>
  <si>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</si>
  <si>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</si>
  <si>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</si>
  <si>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</si>
  <si>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</si>
  <si>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</si>
  <si>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</si>
  <si>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</si>
  <si>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</si>
  <si>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</si>
  <si>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</si>
  <si>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</si>
  <si>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</si>
  <si>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</si>
  <si>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</si>
  <si>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</si>
  <si>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</si>
  <si>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</si>
  <si>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</si>
  <si>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</si>
  <si>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</si>
  <si>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</si>
  <si>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</si>
  <si>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</si>
  <si>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</si>
  <si>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</si>
  <si>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</si>
  <si>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</si>
  <si>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</si>
  <si>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</si>
  <si>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</si>
  <si>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</si>
  <si>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</si>
  <si>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</si>
  <si>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</si>
  <si>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</si>
  <si>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</si>
  <si>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</si>
  <si>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</si>
  <si>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</si>
  <si>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</si>
  <si>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</si>
  <si>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</si>
  <si>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</si>
  <si>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</si>
  <si>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</si>
  <si>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</si>
  <si>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</si>
  <si>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</si>
  <si>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</si>
  <si>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</si>
  <si>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</si>
  <si>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</si>
  <si>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</si>
  <si>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</si>
  <si>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</si>
  <si>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</si>
  <si>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</si>
  <si>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</si>
  <si>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</si>
  <si>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</si>
  <si>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</si>
  <si>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</si>
  <si>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</si>
  <si>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</si>
  <si>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</si>
  <si>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</si>
  <si>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</si>
  <si>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</si>
  <si>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</si>
  <si>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</si>
  <si>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</si>
  <si>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</si>
  <si>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</si>
  <si>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</si>
  <si>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</si>
  <si>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</si>
  <si>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</si>
  <si>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</si>
  <si>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</si>
  <si>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</si>
  <si>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</si>
  <si>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</si>
  <si>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</si>
  <si>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</si>
  <si>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</si>
  <si>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</si>
  <si>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</si>
  <si>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</si>
  <si>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</si>
  <si>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</si>
  <si>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</si>
  <si>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</si>
  <si>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</si>
  <si>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</si>
  <si>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</si>
  <si>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</si>
  <si>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</si>
  <si>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</si>
  <si>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</si>
  <si>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</si>
  <si>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</si>
  <si>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</si>
  <si>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</si>
  <si>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</si>
  <si>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</si>
  <si>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</si>
  <si>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</si>
  <si>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</si>
  <si>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</si>
  <si>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</si>
  <si>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</si>
  <si>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</si>
  <si>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</si>
  <si>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</si>
  <si>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</si>
  <si>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</si>
  <si>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</si>
  <si>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</si>
  <si>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</si>
  <si>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</si>
  <si>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</si>
  <si>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</si>
  <si>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</si>
  <si>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</si>
  <si>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</si>
  <si>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</si>
  <si>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</si>
  <si>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</si>
  <si>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</si>
  <si>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</si>
  <si>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</si>
  <si>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</si>
  <si>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</si>
  <si>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</si>
  <si>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</si>
  <si>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</si>
  <si>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</si>
  <si>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</si>
  <si>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</si>
  <si>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</si>
  <si>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</si>
  <si>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</si>
  <si>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</si>
  <si>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</si>
  <si>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</si>
  <si>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</si>
  <si>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</si>
  <si>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</si>
  <si>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</si>
  <si>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</si>
  <si>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</si>
  <si>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</si>
  <si>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</si>
  <si>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</si>
  <si>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</si>
  <si>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</si>
  <si>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</si>
  <si>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</si>
  <si>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</si>
  <si>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</si>
  <si>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</si>
  <si>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</si>
  <si>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</si>
  <si>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</si>
  <si>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</si>
  <si>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</si>
  <si>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</si>
  <si>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</si>
  <si>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</si>
  <si>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</si>
  <si>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</si>
  <si>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</si>
  <si>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</si>
  <si>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</si>
  <si>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</si>
  <si>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</si>
  <si>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</si>
  <si>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</si>
  <si>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</si>
  <si>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</si>
  <si>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</si>
  <si>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</si>
  <si>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</si>
  <si>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</si>
  <si>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</si>
  <si>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</si>
  <si>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</si>
  <si>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</si>
  <si>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</si>
  <si>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</si>
  <si>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</si>
  <si>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</si>
  <si>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</si>
  <si>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</si>
  <si>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</si>
  <si>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</si>
  <si>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</si>
  <si>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</si>
  <si>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</si>
  <si>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</si>
  <si>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</si>
  <si>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</si>
  <si>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</si>
  <si>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</si>
  <si>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</si>
  <si>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</si>
  <si>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</si>
  <si>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</si>
  <si>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</si>
  <si>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</si>
  <si>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</si>
  <si>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</si>
  <si>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</si>
  <si>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</si>
  <si>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</si>
  <si>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</si>
  <si>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</si>
  <si>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</si>
  <si>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</si>
  <si>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</si>
  <si>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</si>
  <si>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</si>
  <si>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</si>
  <si>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</si>
  <si>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</si>
  <si>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</si>
  <si>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</si>
  <si>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</si>
  <si>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</si>
  <si>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</si>
  <si>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</si>
  <si>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</si>
  <si>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</si>
  <si>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</si>
  <si>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</si>
  <si>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</si>
  <si>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</si>
  <si>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</si>
  <si>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</si>
  <si>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</si>
  <si>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</si>
  <si>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</si>
  <si>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</si>
  <si>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</si>
  <si>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</si>
  <si>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</si>
  <si>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</si>
  <si>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</si>
  <si>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</si>
  <si>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</si>
  <si>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</si>
  <si>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</si>
  <si>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</si>
  <si>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</si>
  <si>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</si>
  <si>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</si>
  <si>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</si>
  <si>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</si>
  <si>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</si>
  <si>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</si>
  <si>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</si>
  <si>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</si>
  <si>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</si>
  <si>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</si>
  <si>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</si>
  <si>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</si>
  <si>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</si>
  <si>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</si>
  <si>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</si>
  <si>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</si>
  <si>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</si>
  <si>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</si>
  <si>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</si>
  <si>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</si>
  <si>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</si>
  <si>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</si>
  <si>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</si>
  <si>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</si>
  <si>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</si>
  <si>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</si>
  <si>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</si>
  <si>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</si>
  <si>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</si>
  <si>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</si>
  <si>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</si>
  <si>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</si>
  <si>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</si>
  <si>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</si>
  <si>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</si>
  <si>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</si>
  <si>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</si>
  <si>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</si>
  <si>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</si>
  <si>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</si>
  <si>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</si>
  <si>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</si>
  <si>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</si>
  <si>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</si>
  <si>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</si>
  <si>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</si>
  <si>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</si>
  <si>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</si>
  <si>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</si>
  <si>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</si>
  <si>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</si>
  <si>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</si>
  <si>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</si>
  <si>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</si>
  <si>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</si>
  <si>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</si>
  <si>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</si>
  <si>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</si>
  <si>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</si>
  <si>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</si>
  <si>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</si>
  <si>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</si>
  <si>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</si>
  <si>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</si>
  <si>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</si>
  <si>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</si>
  <si>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</si>
  <si>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</si>
  <si>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</si>
  <si>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</si>
  <si>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</si>
  <si>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</si>
  <si>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</si>
  <si>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</si>
  <si>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</si>
  <si>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</si>
  <si>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</si>
  <si>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</si>
  <si>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</si>
  <si>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</si>
  <si>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</si>
  <si>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</si>
  <si>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</si>
  <si>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</si>
  <si>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</si>
  <si>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</si>
  <si>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</si>
  <si>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</si>
  <si>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</si>
  <si>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</si>
  <si>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</si>
  <si>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</si>
  <si>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</si>
  <si>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</si>
  <si>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</si>
  <si>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</si>
  <si>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</si>
  <si>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</si>
  <si>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</si>
  <si>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</si>
  <si>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</si>
  <si>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</si>
  <si>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</si>
  <si>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</si>
  <si>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</si>
  <si>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</si>
  <si>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</si>
  <si>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</si>
  <si>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</si>
  <si>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</si>
  <si>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</si>
  <si>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</si>
  <si>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</si>
  <si>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</si>
  <si>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</si>
  <si>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</si>
  <si>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</si>
  <si>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</si>
  <si>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</si>
  <si>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</si>
  <si>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</si>
  <si>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</si>
  <si>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</si>
  <si>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</si>
  <si>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</si>
  <si>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</si>
  <si>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</si>
  <si>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</si>
  <si>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</si>
  <si>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</si>
  <si>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</si>
  <si>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</si>
  <si>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</si>
  <si>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</si>
  <si>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</si>
  <si>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</si>
  <si>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</si>
  <si>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</si>
  <si>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</si>
  <si>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</si>
  <si>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</si>
  <si>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</si>
  <si>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</si>
  <si>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</si>
  <si>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</si>
  <si>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</si>
  <si>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</si>
  <si>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</si>
  <si>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</si>
  <si>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</si>
  <si>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</si>
  <si>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</si>
  <si>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</si>
  <si>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</si>
  <si>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</si>
  <si>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</si>
  <si>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</si>
  <si>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</si>
  <si>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</si>
  <si>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</si>
  <si>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</si>
  <si>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</si>
  <si>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</si>
  <si>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</si>
  <si>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</si>
  <si>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</si>
  <si>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</si>
  <si>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</si>
  <si>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</si>
  <si>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</si>
  <si>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</si>
  <si>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</si>
  <si>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</si>
  <si>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</si>
  <si>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</si>
  <si>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</si>
  <si>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</si>
  <si>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</si>
  <si>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</si>
  <si>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</si>
  <si>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</si>
  <si>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</si>
  <si>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</si>
  <si>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</si>
  <si>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</si>
  <si>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</si>
  <si>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</si>
  <si>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</si>
  <si>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</si>
  <si>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</si>
  <si>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</si>
  <si>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</si>
  <si>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</si>
  <si>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</si>
  <si>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</si>
  <si>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</si>
  <si>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</si>
  <si>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</si>
  <si>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</si>
  <si>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</si>
  <si>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</si>
  <si>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</si>
  <si>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</si>
  <si>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</si>
  <si>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</si>
  <si>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</si>
  <si>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</si>
  <si>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</si>
  <si>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</si>
  <si>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</si>
  <si>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</si>
  <si>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</si>
  <si>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</si>
  <si>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</si>
  <si>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</si>
  <si>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</si>
  <si>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</si>
  <si>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</si>
  <si>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</si>
  <si>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</si>
  <si>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</si>
  <si>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</si>
  <si>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</si>
  <si>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</si>
  <si>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</si>
  <si>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</si>
  <si>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</si>
  <si>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</si>
  <si>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</si>
  <si>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</si>
  <si>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</si>
  <si>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</si>
  <si>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</si>
  <si>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</si>
  <si>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</si>
  <si>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</si>
  <si>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</si>
  <si>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</si>
  <si>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</si>
  <si>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</si>
  <si>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</si>
  <si>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</si>
  <si>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</si>
  <si>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</si>
  <si>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</si>
  <si>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</si>
  <si>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</si>
  <si>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</si>
  <si>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</si>
  <si>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</si>
  <si>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</si>
  <si>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</si>
  <si>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</si>
  <si>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</si>
  <si>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</si>
  <si>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</si>
  <si>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</si>
  <si>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</si>
  <si>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</si>
  <si>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</si>
  <si>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</si>
  <si>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</si>
  <si>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</si>
  <si>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</si>
  <si>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</si>
  <si>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</si>
  <si>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</si>
  <si>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</si>
  <si>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</si>
  <si>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</si>
  <si>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</si>
  <si>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</si>
  <si>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</si>
  <si>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</si>
  <si>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</si>
  <si>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</si>
  <si>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</si>
  <si>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</si>
  <si>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</si>
  <si>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</si>
  <si>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</si>
  <si>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</si>
  <si>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</si>
  <si>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</si>
  <si>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</si>
  <si>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</si>
  <si>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</si>
  <si>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</si>
  <si>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</si>
  <si>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</si>
  <si>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</si>
  <si>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</si>
  <si>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</si>
  <si>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</si>
  <si>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</si>
  <si>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</si>
  <si>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</si>
  <si>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</si>
  <si>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</si>
  <si>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</si>
  <si>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</si>
  <si>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</si>
  <si>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</si>
  <si>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</si>
  <si>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</si>
  <si>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</si>
  <si>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</si>
  <si>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</si>
  <si>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</si>
  <si>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</si>
  <si>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</si>
  <si>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</si>
  <si>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</si>
  <si>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</si>
  <si>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</si>
  <si>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</si>
  <si>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</si>
  <si>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</si>
  <si>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</si>
  <si>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</si>
  <si>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</si>
  <si>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</si>
  <si>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</si>
  <si>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</si>
  <si>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</si>
  <si>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</si>
  <si>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</si>
  <si>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</si>
  <si>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</si>
  <si>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</si>
  <si>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</si>
  <si>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</si>
  <si>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</si>
  <si>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</si>
  <si>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</si>
  <si>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</si>
  <si>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</si>
  <si>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</si>
  <si>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</si>
  <si>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</si>
  <si>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</si>
  <si>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</si>
  <si>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</si>
  <si>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</si>
  <si>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</si>
  <si>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</si>
  <si>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</si>
  <si>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</si>
  <si>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</si>
  <si>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</si>
  <si>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</si>
  <si>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</si>
  <si>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</si>
  <si>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</si>
  <si>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</si>
  <si>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</si>
  <si>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</si>
  <si>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</si>
  <si>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</si>
  <si>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</si>
  <si>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</si>
  <si>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</si>
  <si>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</si>
  <si>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</si>
  <si>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</si>
  <si>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</si>
  <si>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</si>
  <si>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</si>
  <si>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</si>
  <si>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</si>
  <si>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</si>
  <si>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</si>
  <si>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</si>
  <si>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</si>
  <si>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</si>
  <si>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</si>
  <si>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</si>
  <si>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</si>
  <si>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</si>
  <si>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</si>
  <si>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</si>
  <si>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</si>
  <si>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</si>
  <si>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</si>
  <si>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</si>
  <si>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</si>
  <si>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</si>
  <si>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</si>
  <si>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</si>
  <si>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</si>
  <si>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</si>
  <si>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</si>
  <si>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</si>
  <si>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</si>
  <si>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</si>
  <si>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</si>
  <si>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</si>
  <si>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</si>
  <si>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</si>
  <si>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</si>
  <si>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</si>
  <si>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</si>
  <si>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</si>
  <si>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</si>
  <si>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</si>
  <si>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</si>
  <si>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</si>
  <si>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</si>
  <si>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</si>
  <si>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</si>
  <si>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</si>
  <si>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</si>
  <si>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</si>
  <si>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</si>
  <si>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</si>
  <si>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</si>
  <si>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</si>
  <si>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</si>
  <si>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</si>
  <si>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</si>
  <si>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</si>
  <si>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</si>
  <si>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</si>
  <si>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</si>
  <si>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</si>
  <si>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</si>
  <si>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</si>
  <si>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</si>
  <si>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</si>
  <si>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</si>
  <si>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</si>
  <si>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</si>
  <si>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</si>
  <si>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</si>
  <si>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</si>
  <si>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</si>
  <si>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</si>
  <si>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</si>
  <si>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</si>
  <si>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</si>
  <si>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</si>
  <si>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</si>
  <si>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</si>
  <si>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</si>
  <si>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</si>
  <si>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</si>
  <si>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</si>
  <si>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</si>
  <si>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</si>
  <si>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</si>
  <si>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</si>
  <si>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</si>
  <si>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</si>
  <si>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</si>
  <si>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</si>
  <si>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</si>
  <si>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</si>
  <si>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</si>
  <si>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</si>
  <si>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</si>
  <si>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</si>
  <si>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</si>
  <si>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</si>
  <si>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</si>
  <si>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</si>
  <si>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</si>
  <si>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</si>
  <si>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</si>
  <si>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</si>
  <si>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</si>
  <si>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</si>
  <si>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</si>
  <si>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</si>
  <si>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</si>
  <si>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</si>
  <si>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</si>
  <si>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</si>
  <si>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</si>
  <si>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</si>
  <si>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</si>
  <si>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</si>
  <si>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</si>
  <si>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</si>
  <si>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</si>
  <si>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</si>
  <si>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</si>
  <si>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</si>
  <si>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</si>
  <si>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</si>
  <si>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</si>
  <si>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</si>
  <si>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</si>
  <si>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</si>
  <si>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</si>
  <si>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</si>
  <si>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</si>
  <si>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</si>
  <si>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</si>
  <si>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</si>
  <si>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</si>
  <si>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</si>
  <si>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</si>
  <si>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</si>
  <si>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</si>
  <si>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</si>
  <si>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</si>
  <si>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</si>
  <si>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</si>
  <si>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</si>
  <si>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</si>
  <si>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</si>
  <si>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</si>
  <si>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</si>
  <si>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</si>
  <si>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</si>
  <si>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</si>
  <si>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</si>
  <si>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</si>
  <si>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</si>
  <si>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</si>
  <si>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</si>
  <si>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</si>
  <si>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</si>
  <si>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</si>
  <si>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</si>
  <si>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</si>
  <si>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</si>
  <si>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</si>
  <si>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</si>
  <si>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</si>
  <si>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</si>
  <si>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</si>
  <si>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</si>
  <si>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</si>
  <si>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</si>
  <si>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</si>
  <si>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</si>
  <si>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</si>
  <si>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</si>
  <si>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</si>
  <si>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</si>
  <si>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</si>
  <si>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</si>
  <si>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</si>
  <si>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</si>
  <si>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</si>
  <si>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</si>
  <si>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</si>
  <si>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</si>
  <si>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</si>
  <si>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</si>
  <si>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</si>
  <si>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</si>
  <si>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</si>
  <si>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</si>
  <si>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</si>
  <si>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</si>
  <si>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</si>
  <si>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</si>
  <si>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</si>
  <si>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</si>
  <si>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</si>
  <si>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</si>
  <si>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</si>
  <si>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</si>
  <si>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</si>
  <si>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</si>
  <si>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</si>
  <si>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</si>
  <si>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</si>
  <si>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</si>
  <si>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</si>
  <si>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</si>
  <si>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</si>
  <si>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</si>
  <si>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</si>
  <si>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</si>
  <si>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</si>
  <si>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</si>
  <si>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</si>
  <si>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</si>
  <si>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</si>
  <si>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</si>
  <si>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</si>
  <si>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</si>
  <si>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</si>
  <si>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</si>
  <si>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</si>
  <si>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</si>
  <si>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</si>
  <si>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</si>
  <si>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</si>
  <si>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</si>
  <si>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</si>
  <si>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</si>
  <si>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</si>
  <si>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</si>
  <si>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</si>
  <si>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</si>
  <si>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</si>
  <si>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</si>
  <si>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</si>
  <si>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</si>
  <si>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</si>
  <si>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</si>
  <si>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</si>
  <si>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</si>
  <si>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</si>
  <si>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</si>
  <si>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</si>
  <si>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</si>
  <si>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</si>
  <si>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</si>
  <si>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</si>
  <si>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</si>
  <si>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</si>
  <si>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</si>
  <si>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</si>
  <si>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</si>
  <si>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</si>
  <si>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</si>
  <si>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</si>
  <si>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</si>
  <si>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</si>
  <si>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</si>
  <si>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</si>
  <si>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</si>
  <si>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</si>
  <si>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</si>
  <si>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</si>
  <si>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</si>
  <si>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</si>
  <si>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</si>
  <si>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</si>
  <si>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</si>
  <si>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</si>
  <si>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</si>
  <si>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</si>
  <si>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</si>
  <si>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</si>
  <si>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</si>
  <si>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</si>
  <si>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</si>
  <si>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</si>
  <si>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</si>
  <si>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</si>
  <si>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</si>
  <si>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</si>
  <si>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</si>
  <si>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</si>
  <si>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</si>
  <si>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</si>
  <si>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</si>
  <si>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</si>
  <si>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</si>
  <si>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</si>
  <si>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</si>
  <si>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</si>
  <si>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</si>
  <si>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</si>
  <si>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</si>
  <si>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</si>
  <si>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</si>
  <si>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</si>
  <si>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</si>
  <si>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</si>
  <si>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</si>
  <si>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</si>
  <si>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</si>
  <si>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</si>
  <si>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</si>
  <si>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</si>
  <si>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</si>
  <si>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</si>
  <si>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</si>
  <si>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</si>
  <si>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</si>
  <si>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</si>
  <si>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</si>
  <si>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</si>
  <si>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</si>
  <si>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</si>
  <si>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</si>
  <si>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</si>
  <si>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</si>
  <si>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</si>
  <si>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</si>
  <si>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</si>
  <si>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</si>
  <si>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</si>
  <si>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</si>
  <si>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</si>
  <si>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</si>
  <si>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</si>
  <si>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</si>
  <si>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</si>
  <si>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</si>
  <si>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</si>
  <si>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</si>
  <si>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</si>
  <si>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</si>
  <si>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</si>
  <si>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</si>
  <si>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</si>
  <si>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</si>
  <si>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</si>
  <si>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</si>
  <si>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</si>
  <si>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</si>
  <si>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</si>
  <si>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</si>
  <si>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</si>
  <si>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</si>
  <si>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</si>
  <si>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</si>
  <si>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</si>
  <si>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</si>
  <si>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</si>
  <si>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</si>
  <si>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</si>
  <si>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</si>
  <si>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</si>
  <si>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</si>
  <si>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</si>
  <si>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</si>
  <si>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</si>
  <si>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</si>
  <si>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</si>
  <si>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</si>
  <si>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</si>
  <si>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</si>
  <si>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</si>
  <si>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</si>
  <si>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</si>
  <si>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</si>
  <si>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</si>
  <si>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</si>
  <si>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</si>
  <si>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</si>
  <si>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</si>
  <si>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</si>
  <si>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</si>
  <si>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</si>
  <si>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</si>
  <si>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</si>
  <si>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</si>
  <si>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</si>
  <si>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</si>
  <si>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</si>
  <si>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</si>
  <si>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</si>
  <si>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</si>
  <si>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</si>
  <si>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</si>
  <si>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</si>
  <si>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</si>
  <si>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</si>
  <si>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</si>
  <si>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</si>
  <si>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</si>
  <si>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</si>
  <si>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</si>
  <si>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</si>
  <si>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</si>
  <si>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</si>
  <si>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</si>
  <si>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</si>
  <si>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</si>
  <si>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</si>
  <si>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</si>
  <si>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</si>
  <si>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</si>
  <si>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</si>
  <si>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</si>
  <si>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</si>
  <si>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</si>
  <si>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</si>
  <si>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</si>
  <si>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</si>
  <si>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</si>
  <si>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</si>
  <si>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</si>
  <si>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</si>
  <si>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</si>
  <si>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</si>
  <si>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</si>
  <si>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</si>
  <si>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</si>
  <si>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</si>
  <si>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</si>
  <si>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</si>
  <si>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</si>
  <si>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</si>
  <si>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</si>
  <si>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</si>
  <si>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</si>
  <si>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</si>
  <si>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</si>
  <si>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</si>
  <si>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</si>
  <si>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</si>
  <si>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</si>
  <si>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</si>
  <si>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</si>
  <si>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</si>
  <si>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</si>
  <si>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</si>
  <si>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</si>
  <si>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</si>
  <si>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</si>
  <si>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</si>
  <si>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</si>
  <si>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</si>
  <si>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</si>
  <si>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</si>
  <si>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</si>
  <si>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</si>
  <si>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</si>
  <si>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</si>
  <si>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</si>
  <si>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</si>
  <si>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</si>
  <si>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</si>
  <si>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</si>
  <si>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</si>
  <si>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</si>
  <si>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</si>
  <si>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</si>
  <si>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</si>
  <si>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</si>
  <si>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</si>
  <si>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</si>
  <si>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</si>
  <si>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</si>
  <si>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</si>
  <si>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</si>
  <si>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</si>
  <si>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</si>
  <si>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</si>
  <si>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</si>
  <si>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</si>
  <si>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</si>
  <si>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</si>
  <si>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</si>
  <si>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</si>
  <si>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</si>
  <si>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</si>
  <si>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</si>
  <si>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</si>
  <si>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</si>
  <si>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</si>
  <si>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</si>
  <si>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</si>
  <si>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</si>
  <si>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</si>
  <si>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</si>
  <si>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</si>
  <si>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</si>
  <si>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</si>
  <si>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</si>
  <si>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</si>
  <si>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</si>
  <si>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</si>
  <si>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</si>
  <si>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</si>
  <si>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</si>
  <si>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</si>
  <si>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</si>
  <si>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</si>
  <si>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</si>
  <si>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</si>
  <si>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</si>
  <si>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</si>
  <si>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</si>
  <si>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</si>
  <si>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</si>
  <si>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</si>
  <si>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</si>
  <si>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</si>
  <si>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</si>
  <si>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</si>
  <si>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</si>
  <si>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</si>
  <si>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</si>
  <si>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</si>
  <si>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</si>
  <si>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</si>
  <si>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</si>
  <si>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</si>
  <si>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</si>
  <si>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</si>
  <si>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</si>
  <si>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</si>
  <si>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</si>
  <si>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</si>
  <si>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</si>
  <si>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</si>
  <si>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</si>
  <si>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</si>
  <si>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</si>
  <si>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</si>
  <si>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</si>
  <si>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</si>
  <si>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</si>
  <si>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</si>
  <si>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</si>
  <si>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</si>
  <si>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</si>
  <si>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</si>
  <si>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</si>
  <si>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</si>
  <si>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</si>
  <si>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</si>
  <si>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</si>
  <si>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</si>
  <si>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</si>
  <si>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</si>
  <si>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</si>
  <si>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</si>
  <si>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</si>
  <si>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</si>
  <si>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</si>
  <si>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</si>
  <si>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</si>
  <si>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</si>
  <si>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</si>
  <si>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</si>
  <si>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</si>
  <si>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</si>
  <si>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</si>
  <si>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</si>
  <si>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</si>
  <si>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</si>
  <si>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</si>
  <si>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</si>
  <si>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</si>
  <si>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</si>
  <si>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</si>
  <si>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</si>
  <si>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</si>
  <si>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</si>
  <si>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</si>
  <si>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</si>
  <si>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</si>
  <si>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</si>
  <si>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</si>
  <si>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</si>
  <si>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</si>
  <si>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</si>
  <si>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</si>
  <si>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</si>
  <si>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</si>
  <si>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</si>
  <si>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</si>
  <si>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</si>
  <si>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</si>
  <si>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</si>
  <si>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</si>
  <si>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</si>
  <si>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</si>
  <si>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</si>
  <si>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</si>
  <si>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</si>
  <si>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</si>
  <si>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</si>
  <si>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</si>
  <si>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</si>
  <si>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</si>
  <si>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</si>
  <si>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</si>
  <si>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</si>
  <si>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</si>
  <si>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</si>
  <si>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</si>
  <si>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</si>
  <si>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</si>
  <si>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</si>
  <si>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</si>
  <si>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</si>
  <si>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</si>
  <si>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</si>
  <si>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</si>
  <si>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</si>
  <si>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</si>
  <si>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</si>
  <si>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</si>
  <si>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</si>
  <si>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</si>
  <si>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</si>
  <si>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</si>
  <si>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</si>
  <si>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</si>
  <si>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</si>
  <si>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</si>
  <si>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</si>
  <si>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</si>
  <si>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</si>
  <si>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</si>
  <si>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</si>
  <si>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</si>
  <si>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</si>
  <si>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</si>
  <si>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</si>
  <si>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</si>
  <si>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</si>
  <si>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</si>
  <si>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</si>
  <si>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</si>
  <si>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</si>
  <si>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</si>
  <si>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</si>
  <si>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</si>
  <si>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</si>
  <si>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</si>
  <si>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</si>
  <si>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</si>
  <si>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</si>
  <si>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</si>
  <si>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</si>
  <si>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</si>
  <si>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</si>
  <si>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</si>
  <si>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</si>
  <si>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</si>
  <si>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</si>
  <si>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</si>
  <si>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</si>
  <si>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</si>
  <si>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</si>
  <si>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</si>
  <si>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</si>
  <si>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</si>
  <si>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</si>
  <si>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</si>
  <si>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</si>
  <si>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</si>
  <si>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</si>
  <si>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</si>
  <si>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</si>
  <si>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</si>
  <si>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</si>
  <si>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</si>
  <si>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</si>
  <si>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</si>
  <si>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</si>
  <si>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</si>
  <si>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</si>
  <si>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</si>
  <si>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</si>
  <si>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</si>
  <si>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</si>
  <si>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</si>
  <si>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</si>
  <si>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</si>
  <si>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</si>
  <si>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</si>
  <si>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</si>
  <si>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</si>
  <si>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</si>
  <si>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</si>
  <si>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</si>
  <si>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</si>
  <si>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</si>
  <si>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</si>
  <si>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</si>
  <si>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</si>
  <si>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</si>
  <si>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</si>
  <si>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</si>
  <si>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</si>
  <si>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</si>
  <si>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</si>
  <si>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</si>
  <si>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</si>
  <si>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</si>
  <si>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</si>
  <si>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</si>
  <si>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</si>
  <si>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</si>
  <si>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</si>
  <si>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</si>
  <si>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</si>
  <si>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</si>
  <si>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</si>
  <si>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</si>
  <si>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</si>
  <si>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</si>
  <si>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</si>
  <si>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</si>
  <si>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</si>
  <si>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</si>
  <si>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</si>
  <si>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</si>
  <si>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</si>
  <si>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</si>
  <si>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</si>
  <si>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</si>
  <si>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</si>
  <si>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</si>
  <si>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</si>
  <si>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</si>
  <si>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</si>
  <si>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</si>
  <si>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</si>
  <si>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</si>
  <si>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</si>
  <si>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</si>
  <si>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</si>
  <si>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</si>
  <si>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</si>
  <si>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</si>
  <si>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</si>
  <si>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</si>
  <si>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</si>
  <si>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</si>
  <si>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</si>
  <si>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</si>
  <si>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</si>
  <si>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</si>
  <si>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</si>
  <si>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</si>
  <si>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</si>
  <si>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</si>
  <si>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</si>
  <si>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</si>
  <si>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</si>
  <si>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</si>
  <si>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</si>
  <si>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</si>
  <si>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</si>
  <si>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</si>
  <si>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</si>
  <si>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</si>
  <si>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</si>
  <si>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</si>
  <si>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</si>
  <si>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</si>
  <si>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</si>
  <si>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</si>
  <si>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</si>
  <si>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</si>
  <si>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</si>
  <si>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</si>
  <si>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</si>
  <si>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</si>
  <si>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</si>
  <si>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</si>
  <si>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</si>
  <si>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</si>
  <si>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</si>
  <si>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</si>
  <si>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</si>
  <si>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</si>
  <si>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</si>
  <si>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</si>
  <si>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</si>
  <si>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</si>
  <si>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</si>
  <si>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</si>
  <si>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</si>
  <si>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</si>
  <si>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</si>
  <si>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</si>
  <si>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</si>
  <si>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</si>
  <si>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</si>
  <si>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</si>
  <si>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</si>
  <si>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</si>
  <si>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</si>
  <si>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</si>
  <si>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</si>
  <si>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</si>
  <si>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</si>
  <si>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</si>
  <si>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</si>
  <si>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</si>
  <si>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</si>
  <si>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</si>
  <si>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</si>
  <si>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</si>
  <si>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</si>
  <si>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</si>
  <si>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</si>
  <si>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</si>
  <si>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</si>
  <si>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</si>
  <si>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</si>
  <si>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</si>
  <si>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</si>
  <si>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</si>
  <si>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</si>
  <si>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</si>
  <si>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</si>
  <si>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</si>
  <si>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</si>
  <si>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</si>
  <si>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</si>
  <si>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</si>
  <si>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</si>
  <si>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</si>
  <si>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</si>
  <si>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</si>
  <si>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</si>
  <si>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</si>
  <si>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</si>
  <si>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</si>
  <si>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</si>
  <si>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</si>
  <si>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</si>
  <si>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</si>
  <si>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</si>
  <si>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</si>
  <si>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</si>
  <si>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</si>
  <si>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</si>
  <si>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</si>
  <si>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</si>
  <si>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</si>
  <si>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</si>
  <si>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</si>
  <si>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</si>
  <si>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</si>
  <si>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</si>
  <si>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</si>
  <si>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</si>
  <si>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</si>
  <si>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</si>
  <si>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</si>
  <si>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</si>
  <si>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</si>
  <si>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</si>
  <si>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</si>
  <si>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</si>
  <si>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</si>
  <si>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</si>
  <si>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</si>
  <si>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</si>
  <si>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</si>
  <si>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</si>
  <si>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</si>
  <si>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</si>
  <si>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</si>
  <si>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</si>
  <si>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</si>
  <si>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</si>
  <si>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</si>
  <si>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</si>
  <si>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</si>
  <si>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</si>
  <si>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</si>
  <si>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</si>
  <si>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</si>
  <si>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</si>
  <si>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</si>
  <si>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</si>
  <si>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</si>
  <si>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</si>
  <si>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</si>
  <si>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</si>
  <si>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</si>
  <si>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</si>
  <si>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</si>
  <si>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</si>
  <si>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</si>
  <si>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</si>
  <si>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</si>
  <si>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</si>
  <si>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</si>
  <si>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</si>
  <si>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</si>
  <si>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</si>
  <si>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</si>
  <si>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</si>
  <si>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</si>
  <si>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</si>
  <si>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</si>
  <si>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</si>
  <si>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</si>
  <si>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</si>
  <si>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</si>
  <si>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</si>
  <si>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</si>
  <si>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</si>
  <si>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</si>
  <si>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</si>
  <si>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</si>
  <si>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</si>
  <si>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</si>
  <si>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</si>
  <si>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</si>
  <si>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</si>
  <si>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</si>
  <si>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</si>
  <si>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</si>
  <si>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</si>
  <si>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</si>
  <si>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</si>
  <si>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</si>
  <si>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</si>
  <si>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</si>
  <si>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</si>
  <si>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</si>
  <si>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</si>
  <si>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</si>
  <si>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</si>
  <si>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</si>
  <si>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</si>
  <si>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</si>
  <si>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</si>
  <si>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</si>
  <si>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</si>
  <si>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</si>
  <si>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</si>
  <si>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</si>
  <si>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</si>
  <si>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</si>
  <si>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</si>
  <si>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</si>
  <si>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</si>
  <si>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</si>
  <si>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</si>
  <si>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</si>
  <si>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</si>
  <si>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</si>
  <si>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</si>
  <si>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</si>
  <si>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</si>
  <si>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</si>
  <si>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</si>
  <si>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</si>
  <si>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</si>
  <si>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</si>
  <si>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</si>
  <si>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</si>
  <si>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</si>
  <si>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</si>
  <si>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</si>
  <si>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</si>
  <si>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</si>
  <si>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</si>
  <si>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</si>
  <si>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</si>
  <si>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</si>
  <si>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</si>
  <si>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</si>
  <si>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</si>
  <si>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</si>
  <si>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</si>
  <si>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</si>
  <si>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</si>
  <si>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</si>
  <si>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</si>
  <si>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</si>
  <si>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</si>
  <si>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</si>
  <si>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</si>
  <si>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</si>
  <si>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</si>
  <si>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</si>
  <si>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</si>
  <si>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</si>
  <si>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</si>
  <si>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</si>
  <si>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</si>
  <si>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</si>
  <si>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</si>
  <si>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</si>
  <si>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</si>
  <si>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</si>
  <si>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</si>
  <si>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</si>
  <si>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</si>
  <si>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</si>
  <si>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</si>
  <si>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</si>
  <si>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</si>
  <si>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</si>
  <si>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</si>
  <si>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</si>
  <si>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</si>
  <si>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</si>
  <si>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</si>
  <si>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</si>
  <si>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</si>
  <si>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</si>
  <si>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</si>
  <si>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</si>
  <si>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</si>
  <si>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</si>
  <si>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</si>
  <si>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</si>
  <si>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</si>
  <si>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</si>
  <si>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</si>
  <si>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</si>
  <si>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</si>
  <si>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</si>
  <si>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</si>
  <si>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</si>
  <si>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</si>
  <si>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</si>
  <si>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</si>
  <si>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</si>
  <si>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</si>
  <si>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</si>
  <si>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</si>
  <si>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</si>
  <si>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</si>
  <si>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</si>
  <si>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</si>
  <si>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</si>
  <si>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</si>
  <si>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</si>
  <si>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</si>
  <si>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</si>
  <si>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</si>
  <si>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</si>
  <si>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</si>
  <si>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</si>
  <si>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</si>
  <si>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</si>
  <si>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</si>
  <si>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</si>
  <si>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</si>
  <si>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</si>
  <si>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</si>
  <si>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</si>
  <si>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</si>
  <si>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</si>
  <si>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</si>
  <si>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</si>
  <si>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</si>
  <si>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</si>
  <si>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</si>
  <si>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</si>
  <si>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</si>
  <si>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</si>
  <si>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</si>
  <si>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</si>
  <si>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</si>
  <si>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</si>
  <si>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</si>
  <si>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</si>
  <si>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</si>
  <si>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</si>
  <si>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</si>
  <si>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</si>
  <si>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</si>
  <si>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</si>
  <si>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</si>
  <si>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</si>
  <si>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</si>
  <si>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</si>
  <si>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</si>
  <si>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</si>
  <si>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</si>
  <si>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</si>
  <si>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</si>
  <si>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</si>
  <si>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</si>
  <si>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</si>
  <si>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</si>
  <si>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</si>
  <si>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</si>
  <si>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</si>
  <si>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</si>
  <si>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</si>
  <si>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</si>
  <si>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</si>
  <si>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</si>
  <si>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</si>
  <si>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</si>
  <si>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</si>
  <si>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</si>
  <si>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</si>
  <si>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</si>
  <si>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</si>
  <si>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</si>
  <si>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</si>
  <si>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</si>
  <si>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</si>
  <si>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</si>
  <si>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</si>
  <si>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</si>
  <si>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</si>
  <si>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</si>
  <si>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</si>
  <si>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</si>
  <si>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</si>
  <si>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</si>
  <si>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</si>
  <si>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</si>
  <si>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</si>
  <si>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</si>
  <si>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</si>
  <si>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</si>
  <si>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</si>
  <si>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</si>
  <si>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</si>
  <si>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</si>
  <si>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</si>
  <si>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</si>
  <si>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</si>
  <si>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</si>
  <si>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</si>
  <si>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</si>
  <si>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</si>
  <si>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</si>
  <si>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</si>
  <si>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</si>
  <si>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</si>
  <si>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</si>
  <si>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</si>
  <si>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</si>
  <si>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</si>
  <si>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</si>
  <si>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</si>
  <si>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</si>
  <si>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</si>
  <si>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</si>
  <si>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</si>
  <si>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</si>
  <si>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</si>
  <si>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</si>
  <si>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</si>
  <si>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</si>
  <si>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</si>
  <si>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</si>
  <si>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</si>
  <si>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</si>
  <si>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</si>
  <si>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</si>
  <si>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</si>
  <si>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</si>
  <si>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</si>
  <si>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</si>
  <si>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</si>
  <si>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</si>
  <si>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</si>
  <si>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</si>
  <si>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</si>
  <si>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</si>
  <si>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</si>
  <si>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</si>
  <si>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</si>
  <si>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</si>
  <si>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</si>
  <si>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</si>
  <si>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</si>
  <si>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</si>
  <si>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</si>
  <si>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</si>
  <si>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</si>
  <si>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</si>
  <si>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</si>
  <si>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</si>
  <si>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</si>
  <si>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</si>
  <si>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</si>
  <si>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</si>
  <si>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</si>
  <si>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</si>
  <si>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</si>
  <si>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</si>
  <si>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</si>
  <si>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</si>
  <si>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</si>
  <si>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</si>
  <si>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</si>
  <si>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</si>
  <si>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</si>
  <si>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</si>
  <si>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</si>
  <si>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</si>
  <si>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</si>
  <si>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</si>
  <si>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</si>
  <si>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</si>
  <si>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</si>
  <si>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</si>
  <si>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</si>
  <si>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</si>
  <si>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</si>
  <si>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</si>
  <si>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</si>
  <si>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</si>
  <si>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</si>
  <si>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</si>
  <si>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</si>
  <si>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</si>
  <si>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</si>
  <si>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</si>
  <si>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</si>
  <si>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</si>
  <si>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</si>
  <si>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</si>
  <si>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</si>
  <si>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</si>
  <si>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</si>
  <si>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</si>
  <si>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</si>
  <si>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</si>
  <si>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</si>
  <si>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</si>
  <si>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</si>
  <si>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</si>
  <si>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</si>
  <si>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</si>
  <si>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</si>
  <si>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</si>
  <si>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</si>
  <si>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</si>
  <si>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</si>
  <si>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</si>
  <si>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</si>
  <si>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</si>
  <si>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</si>
  <si>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</si>
  <si>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</si>
  <si>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</si>
  <si>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</si>
  <si>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</si>
  <si>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</si>
  <si>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</si>
  <si>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</si>
  <si>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</si>
  <si>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</si>
  <si>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</si>
  <si>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</si>
  <si>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</si>
  <si>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</si>
  <si>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</si>
  <si>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</si>
  <si>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</si>
  <si>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</si>
  <si>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</si>
  <si>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</si>
  <si>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</si>
  <si>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</si>
  <si>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</si>
  <si>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</si>
  <si>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</si>
  <si>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</si>
  <si>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</si>
  <si>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</si>
  <si>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</si>
  <si>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</si>
  <si>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</si>
  <si>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</si>
  <si>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</si>
  <si>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</si>
  <si>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</si>
  <si>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</si>
  <si>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</si>
  <si>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</si>
  <si>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</si>
  <si>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</si>
  <si>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</si>
  <si>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</si>
  <si>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</si>
  <si>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</si>
  <si>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</si>
  <si>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</si>
  <si>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</si>
  <si>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</si>
  <si>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</si>
  <si>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</si>
  <si>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</si>
  <si>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</si>
  <si>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</si>
  <si>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</si>
  <si>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</si>
  <si>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</si>
  <si>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</si>
  <si>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</si>
  <si>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</si>
  <si>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</si>
  <si>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</si>
  <si>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</si>
  <si>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</si>
  <si>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</si>
  <si>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</si>
  <si>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</si>
  <si>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</si>
  <si>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</si>
  <si>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</si>
  <si>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</si>
  <si>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</si>
  <si>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</si>
  <si>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</si>
  <si>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</si>
  <si>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</si>
  <si>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</si>
  <si>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</si>
  <si>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</si>
  <si>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</si>
  <si>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</si>
  <si>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</si>
  <si>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</si>
  <si>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</si>
  <si>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</si>
  <si>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</si>
  <si>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</si>
  <si>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</si>
  <si>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</si>
  <si>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</si>
  <si>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</si>
  <si>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</si>
  <si>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</si>
  <si>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</si>
  <si>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</si>
  <si>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</si>
  <si>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</si>
  <si>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</si>
  <si>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</si>
  <si>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</si>
  <si>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</si>
  <si>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</si>
  <si>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</si>
  <si>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</si>
  <si>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</si>
  <si>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</si>
  <si>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</si>
  <si>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</si>
  <si>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</si>
  <si>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</si>
  <si>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</si>
  <si>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</si>
  <si>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</si>
  <si>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</si>
  <si>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</si>
  <si>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</si>
  <si>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</si>
  <si>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</si>
  <si>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</si>
  <si>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</si>
  <si>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</si>
  <si>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</si>
  <si>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</si>
  <si>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</si>
  <si>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</si>
  <si>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</si>
  <si>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</si>
  <si>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</si>
  <si>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</si>
  <si>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</si>
  <si>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</si>
  <si>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</si>
  <si>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</si>
  <si>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</si>
  <si>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</si>
  <si>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</si>
  <si>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</si>
  <si>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</si>
  <si>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</si>
  <si>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</si>
  <si>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</si>
  <si>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</si>
  <si>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</si>
  <si>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</si>
  <si>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</si>
  <si>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</si>
  <si>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</si>
  <si>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</si>
  <si>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</si>
  <si>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</si>
  <si>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</si>
  <si>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</si>
  <si>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</si>
  <si>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</si>
  <si>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</si>
  <si>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</si>
  <si>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</si>
  <si>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</si>
  <si>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</si>
  <si>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</si>
  <si>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</si>
  <si>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</si>
  <si>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</si>
  <si>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</si>
  <si>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</si>
  <si>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</si>
  <si>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</si>
  <si>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</si>
  <si>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</si>
  <si>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</si>
  <si>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</si>
  <si>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</si>
  <si>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</si>
  <si>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</si>
  <si>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</si>
  <si>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</si>
  <si>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</si>
  <si>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</si>
  <si>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</si>
  <si>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</si>
  <si>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</si>
  <si>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</si>
  <si>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</si>
  <si>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</si>
  <si>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</si>
  <si>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</si>
  <si>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</si>
  <si>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</si>
  <si>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</si>
  <si>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</si>
  <si>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</si>
  <si>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</si>
  <si>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</si>
  <si>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</si>
  <si>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</si>
  <si>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</si>
  <si>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</si>
  <si>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</si>
  <si>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</si>
  <si>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</si>
  <si>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</si>
  <si>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</si>
  <si>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</si>
  <si>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</si>
  <si>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</si>
  <si>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</si>
  <si>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</si>
  <si>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</si>
  <si>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</si>
  <si>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</si>
  <si>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</si>
  <si>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</si>
  <si>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</si>
  <si>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</si>
  <si>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</si>
  <si>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</si>
  <si>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</si>
  <si>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</si>
  <si>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</si>
  <si>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</si>
  <si>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</si>
  <si>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</si>
  <si>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</si>
  <si>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</si>
  <si>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</si>
  <si>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</si>
  <si>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</si>
  <si>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</si>
  <si>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</si>
  <si>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</si>
  <si>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</si>
  <si>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</si>
  <si>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</si>
  <si>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</si>
  <si>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</si>
  <si>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</si>
  <si>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</si>
  <si>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</si>
  <si>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</si>
  <si>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</si>
  <si>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</si>
  <si>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</si>
  <si>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</si>
  <si>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</si>
  <si>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</si>
  <si>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</si>
  <si>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</si>
  <si>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</si>
  <si>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</si>
  <si>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</si>
  <si>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</si>
  <si>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</si>
  <si>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</si>
  <si>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</si>
  <si>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</si>
  <si>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</si>
  <si>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</si>
  <si>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</si>
  <si>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</si>
  <si>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</si>
  <si>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</si>
  <si>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</si>
  <si>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</si>
  <si>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</si>
  <si>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</si>
  <si>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</si>
  <si>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</si>
  <si>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</si>
  <si>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</si>
  <si>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</si>
  <si>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</si>
  <si>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</si>
  <si>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</si>
  <si>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</si>
  <si>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</si>
  <si>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</si>
  <si>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</si>
  <si>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</si>
  <si>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</si>
  <si>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</si>
  <si>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</si>
  <si>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</si>
  <si>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</si>
  <si>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</si>
  <si>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</si>
  <si>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</si>
  <si>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</si>
  <si>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</si>
  <si>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</si>
  <si>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</si>
  <si>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</si>
  <si>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</si>
  <si>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</si>
  <si>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</si>
  <si>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</si>
  <si>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</si>
  <si>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</si>
  <si>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</si>
  <si>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</si>
  <si>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</si>
  <si>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</si>
  <si>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</si>
  <si>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</si>
  <si>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</si>
  <si>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</si>
  <si>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</si>
  <si>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</si>
  <si>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</si>
  <si>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</si>
  <si>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</si>
  <si>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</si>
  <si>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</si>
  <si>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</si>
  <si>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</si>
  <si>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</si>
  <si>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</si>
  <si>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</si>
  <si>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</si>
  <si>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</si>
  <si>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</si>
  <si>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</si>
  <si>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</si>
  <si>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</si>
  <si>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</si>
  <si>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</si>
  <si>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</si>
  <si>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</si>
  <si>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</si>
  <si>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</si>
  <si>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</si>
  <si>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</si>
  <si>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</si>
  <si>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</si>
  <si>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</si>
  <si>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</si>
  <si>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</si>
  <si>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</si>
  <si>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</si>
  <si>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</si>
  <si>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</si>
  <si>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</si>
  <si>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</si>
  <si>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</si>
  <si>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</si>
  <si>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</si>
  <si>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</si>
  <si>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</si>
  <si>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</si>
  <si>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</si>
  <si>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</si>
  <si>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</si>
  <si>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</si>
  <si>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</si>
  <si>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</si>
  <si>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</si>
  <si>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</si>
  <si>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</si>
  <si>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</si>
  <si>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</si>
  <si>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</si>
  <si>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</si>
  <si>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</si>
  <si>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</si>
  <si>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</si>
  <si>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</si>
  <si>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</si>
  <si>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</si>
  <si>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</si>
  <si>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</si>
  <si>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</si>
  <si>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</si>
  <si>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</si>
  <si>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</si>
  <si>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</si>
  <si>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</si>
  <si>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</si>
  <si>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</si>
  <si>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</si>
  <si>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</si>
  <si>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</si>
  <si>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</si>
  <si>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</si>
  <si>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</si>
  <si>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</si>
  <si>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</si>
  <si>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</si>
  <si>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</si>
  <si>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</si>
  <si>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</si>
  <si>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</si>
  <si>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</si>
  <si>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</si>
  <si>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</si>
  <si>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</si>
  <si>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</si>
  <si>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</si>
  <si>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</si>
  <si>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</si>
  <si>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</si>
  <si>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</si>
  <si>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</si>
  <si>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</si>
  <si>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</si>
  <si>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</si>
  <si>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</si>
  <si>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</si>
  <si>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</si>
  <si>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</si>
  <si>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</si>
  <si>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</si>
  <si>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</si>
  <si>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</si>
  <si>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</si>
  <si>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</si>
  <si>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</si>
  <si>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</si>
  <si>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</si>
  <si>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</si>
  <si>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</si>
  <si>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</si>
  <si>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</si>
  <si>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</si>
  <si>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</si>
  <si>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</si>
  <si>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</si>
  <si>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</si>
  <si>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</si>
  <si>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</si>
  <si>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</si>
  <si>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</si>
  <si>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</si>
  <si>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</si>
  <si>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</si>
  <si>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</si>
  <si>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</si>
  <si>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</si>
  <si>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</si>
  <si>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</si>
  <si>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</si>
  <si>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</si>
  <si>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</si>
  <si>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</si>
  <si>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</si>
  <si>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</si>
  <si>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</si>
  <si>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</si>
  <si>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</si>
  <si>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</si>
  <si>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</si>
  <si>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</si>
  <si>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</si>
  <si>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</si>
  <si>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</si>
  <si>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</si>
  <si>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</si>
  <si>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</si>
  <si>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</si>
  <si>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</si>
  <si>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</si>
  <si>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</si>
  <si>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</si>
  <si>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</si>
  <si>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</si>
  <si>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</si>
  <si>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</si>
  <si>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</si>
  <si>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</si>
  <si>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</si>
  <si>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</si>
  <si>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</si>
  <si>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</si>
  <si>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</si>
  <si>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</si>
  <si>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</si>
  <si>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</si>
  <si>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</si>
  <si>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</si>
  <si>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</si>
  <si>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</si>
  <si>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</si>
  <si>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</si>
  <si>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</si>
  <si>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</si>
  <si>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</si>
  <si>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</si>
  <si>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</si>
  <si>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</si>
  <si>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</si>
  <si>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</si>
  <si>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</si>
  <si>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</si>
  <si>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</si>
  <si>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</si>
  <si>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</si>
  <si>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</si>
  <si>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</si>
  <si>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</si>
  <si>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</si>
  <si>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</si>
  <si>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</si>
  <si>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</si>
  <si>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</si>
  <si>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</si>
  <si>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</si>
  <si>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</si>
  <si>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</si>
  <si>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</si>
  <si>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</si>
  <si>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</si>
  <si>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</si>
  <si>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</si>
  <si>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</si>
  <si>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</si>
  <si>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</si>
  <si>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</si>
  <si>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</si>
  <si>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</si>
  <si>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</si>
  <si>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</si>
  <si>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</si>
  <si>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</si>
  <si>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</si>
  <si>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</si>
  <si>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</si>
  <si>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</si>
  <si>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</si>
  <si>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</si>
  <si>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</si>
  <si>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</si>
  <si>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</si>
  <si>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</si>
  <si>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</si>
  <si>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</si>
  <si>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</si>
  <si>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</si>
  <si>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</si>
  <si>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</si>
  <si>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</si>
  <si>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</si>
  <si>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</si>
  <si>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</si>
  <si>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</si>
  <si>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</si>
  <si>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</si>
  <si>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</si>
  <si>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</si>
  <si>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</si>
  <si>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</si>
  <si>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</si>
  <si>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</si>
  <si>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</si>
  <si>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</si>
  <si>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</si>
  <si>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</si>
  <si>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</si>
  <si>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</si>
  <si>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</si>
  <si>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</si>
  <si>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</si>
  <si>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</si>
  <si>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</si>
  <si>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</si>
  <si>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</si>
  <si>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</si>
  <si>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</si>
  <si>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</si>
  <si>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</si>
  <si>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</si>
  <si>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</si>
  <si>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</si>
  <si>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</si>
  <si>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</si>
  <si>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</si>
  <si>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</si>
  <si>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</si>
  <si>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</si>
  <si>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</si>
  <si>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</si>
  <si>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</si>
  <si>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</si>
  <si>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</si>
  <si>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</si>
  <si>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</si>
  <si>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</si>
  <si>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</si>
  <si>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</si>
  <si>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</si>
  <si>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</si>
  <si>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</si>
  <si>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</si>
  <si>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</si>
  <si>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</si>
  <si>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</si>
  <si>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</si>
  <si>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</si>
  <si>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</si>
  <si>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</si>
  <si>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</si>
  <si>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</si>
  <si>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</si>
  <si>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</si>
  <si>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</si>
  <si>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</si>
  <si>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</si>
  <si>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</si>
  <si>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</si>
  <si>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</si>
  <si>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</si>
  <si>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</si>
  <si>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</si>
  <si>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</si>
  <si>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</si>
  <si>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</si>
  <si>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</si>
  <si>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</si>
  <si>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</si>
  <si>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</si>
  <si>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</si>
  <si>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</si>
  <si>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</si>
  <si>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</si>
  <si>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</si>
  <si>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</si>
  <si>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</si>
  <si>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</si>
  <si>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</si>
  <si>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</si>
  <si>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</si>
  <si>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</si>
  <si>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</si>
  <si>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</si>
  <si>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</si>
  <si>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</si>
  <si>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</si>
  <si>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</si>
  <si>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</si>
  <si>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</si>
  <si>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</si>
  <si>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</si>
  <si>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</si>
  <si>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</si>
  <si>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</si>
  <si>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</si>
  <si>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</si>
  <si>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</si>
  <si>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</si>
  <si>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</si>
  <si>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</si>
  <si>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</si>
  <si>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</si>
  <si>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</si>
  <si>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</si>
  <si>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</si>
  <si>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</si>
  <si>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</si>
  <si>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</si>
  <si>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</si>
  <si>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</si>
  <si>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</si>
  <si>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</si>
  <si>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</si>
  <si>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</si>
  <si>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</si>
  <si>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</si>
  <si>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</si>
  <si>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</si>
  <si>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</si>
  <si>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</si>
  <si>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</si>
  <si>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</si>
  <si>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</si>
  <si>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</si>
  <si>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</si>
  <si>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</si>
  <si>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</si>
  <si>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</si>
  <si>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</si>
  <si>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</si>
  <si>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</si>
  <si>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</si>
  <si>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</si>
  <si>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</si>
  <si>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</si>
  <si>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</si>
  <si>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</si>
  <si>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</si>
  <si>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</si>
  <si>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</si>
  <si>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</si>
  <si>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</si>
  <si>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</si>
  <si>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</si>
  <si>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</si>
  <si>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</si>
  <si>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</si>
  <si>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</si>
  <si>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</si>
  <si>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</si>
  <si>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</si>
  <si>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</si>
  <si>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</si>
  <si>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</si>
  <si>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</si>
  <si>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</si>
  <si>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</si>
  <si>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</si>
  <si>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</si>
  <si>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</si>
  <si>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</si>
  <si>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</si>
  <si>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</si>
  <si>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</si>
  <si>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</si>
  <si>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</si>
  <si>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</si>
  <si>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</si>
  <si>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</si>
  <si>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</si>
  <si>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</si>
  <si>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</si>
  <si>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</si>
  <si>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</si>
  <si>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</si>
  <si>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</si>
  <si>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</si>
  <si>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</si>
  <si>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</si>
  <si>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</si>
  <si>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</si>
  <si>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</si>
  <si>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</si>
  <si>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</si>
  <si>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</si>
  <si>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</si>
  <si>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</si>
  <si>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</si>
  <si>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</si>
  <si>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</si>
  <si>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</si>
  <si>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</si>
  <si>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</si>
  <si>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</si>
  <si>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</si>
  <si>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</si>
  <si>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</si>
  <si>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</si>
  <si>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</si>
  <si>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</si>
  <si>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</si>
  <si>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</si>
  <si>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</si>
  <si>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</si>
  <si>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</si>
  <si>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</si>
  <si>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</si>
  <si>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</si>
  <si>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</si>
  <si>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</si>
  <si>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</si>
  <si>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</si>
  <si>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</si>
  <si>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</si>
  <si>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</si>
  <si>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</si>
  <si>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</si>
  <si>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</si>
  <si>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</si>
  <si>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</si>
  <si>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</si>
  <si>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</si>
  <si>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</si>
  <si>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</si>
  <si>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</si>
  <si>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</si>
  <si>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</si>
  <si>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</si>
  <si>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</si>
  <si>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</si>
  <si>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</si>
  <si>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</si>
  <si>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</si>
  <si>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</si>
  <si>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</si>
  <si>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</si>
  <si>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</si>
  <si>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</si>
  <si>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</si>
  <si>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</si>
  <si>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</si>
  <si>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</si>
  <si>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</si>
  <si>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</si>
  <si>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</si>
  <si>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</si>
  <si>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</si>
  <si>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</si>
  <si>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</si>
  <si>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</si>
  <si>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</si>
  <si>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</si>
  <si>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</si>
  <si>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</si>
  <si>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</si>
  <si>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</si>
  <si>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</si>
  <si>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</si>
  <si>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</si>
  <si>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</si>
  <si>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</si>
  <si>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</si>
  <si>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</si>
  <si>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</si>
  <si>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</si>
  <si>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</si>
  <si>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</si>
  <si>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</si>
  <si>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</si>
  <si>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</si>
  <si>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</si>
  <si>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</si>
  <si>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</si>
  <si>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</si>
  <si>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</si>
  <si>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</si>
  <si>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</si>
  <si>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</si>
  <si>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</si>
  <si>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</si>
  <si>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</si>
  <si>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</si>
  <si>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</si>
  <si>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</si>
  <si>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</si>
  <si>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</si>
  <si>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</si>
  <si>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</si>
  <si>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</si>
  <si>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</si>
  <si>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</si>
  <si>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</si>
  <si>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</si>
  <si>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</si>
  <si>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</si>
  <si>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</si>
  <si>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</si>
  <si>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</si>
  <si>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</si>
  <si>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</si>
  <si>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</si>
  <si>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</si>
  <si>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</si>
  <si>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</si>
  <si>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</si>
  <si>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</si>
  <si>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</si>
  <si>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</si>
  <si>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</si>
  <si>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</si>
  <si>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</si>
  <si>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</si>
  <si>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</si>
  <si>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</si>
  <si>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</si>
  <si>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</si>
  <si>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</si>
  <si>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</si>
  <si>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</si>
  <si>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</si>
  <si>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</si>
  <si>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</si>
  <si>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</si>
  <si>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</si>
  <si>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</si>
  <si>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</si>
  <si>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</si>
  <si>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</si>
  <si>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</si>
  <si>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</si>
  <si>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</si>
  <si>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</si>
  <si>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</si>
  <si>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</si>
  <si>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</si>
  <si>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</si>
  <si>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</si>
  <si>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</si>
  <si>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</si>
  <si>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</si>
  <si>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</si>
  <si>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</si>
  <si>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</si>
  <si>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</si>
  <si>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</si>
  <si>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</si>
  <si>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</si>
  <si>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</si>
  <si>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</si>
  <si>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</si>
  <si>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</si>
  <si>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</si>
  <si>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</si>
  <si>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</si>
  <si>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</si>
  <si>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</si>
  <si>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</si>
  <si>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</si>
  <si>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</si>
  <si>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</si>
  <si>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</si>
  <si>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</si>
  <si>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</si>
  <si>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</si>
  <si>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</si>
  <si>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</si>
  <si>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</si>
  <si>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</si>
  <si>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</si>
  <si>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</si>
  <si>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</si>
  <si>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</si>
  <si>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</si>
  <si>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</si>
  <si>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</si>
  <si>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</si>
  <si>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</si>
  <si>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</si>
  <si>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</si>
  <si>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</si>
  <si>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</si>
  <si>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</si>
  <si>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</si>
  <si>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</si>
  <si>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</si>
  <si>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</si>
  <si>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</si>
  <si>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</si>
  <si>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</si>
  <si>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</si>
  <si>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</si>
  <si>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</si>
  <si>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</si>
  <si>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</si>
  <si>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</si>
  <si>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</si>
  <si>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</si>
  <si>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</si>
  <si>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</si>
  <si>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</si>
  <si>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</si>
  <si>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</si>
  <si>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</si>
  <si>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</si>
  <si>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</si>
  <si>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</si>
  <si>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</si>
  <si>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</si>
  <si>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</si>
  <si>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</si>
  <si>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</si>
  <si>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</si>
  <si>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</si>
  <si>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</si>
  <si>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</si>
  <si>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</si>
  <si>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</si>
  <si>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</si>
  <si>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</si>
  <si>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</si>
  <si>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</si>
  <si>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</si>
  <si>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</si>
  <si>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</si>
  <si>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</si>
  <si>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</si>
  <si>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</si>
  <si>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</si>
  <si>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</si>
  <si>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</si>
  <si>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</si>
  <si>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</si>
  <si>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</si>
  <si>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</si>
  <si>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</si>
  <si>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</si>
  <si>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</si>
  <si>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</si>
  <si>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</si>
  <si>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</si>
  <si>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</si>
  <si>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</si>
  <si>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</si>
  <si>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</si>
  <si>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</si>
  <si>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</si>
  <si>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</si>
  <si>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</si>
  <si>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</si>
  <si>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</si>
  <si>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</si>
  <si>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</si>
  <si>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</si>
  <si>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</si>
  <si>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</si>
  <si>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</si>
  <si>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</si>
  <si>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</si>
  <si>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</si>
  <si>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</si>
  <si>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</si>
  <si>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</si>
  <si>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</si>
  <si>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</si>
  <si>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</si>
  <si>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</si>
  <si>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</si>
  <si>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</si>
  <si>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</si>
  <si>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</si>
  <si>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</si>
  <si>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</si>
  <si>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</si>
  <si>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</si>
  <si>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</si>
  <si>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</si>
  <si>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</si>
  <si>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</si>
  <si>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</si>
  <si>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</si>
  <si>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</si>
  <si>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</si>
  <si>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</si>
  <si>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</si>
  <si>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</si>
  <si>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</si>
  <si>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</si>
  <si>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</si>
  <si>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</si>
  <si>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</si>
  <si>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</si>
  <si>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</si>
  <si>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</si>
  <si>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</si>
  <si>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</si>
  <si>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</si>
  <si>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</si>
  <si>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</si>
  <si>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</si>
  <si>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</si>
  <si>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</si>
  <si>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</si>
  <si>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</si>
  <si>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</si>
  <si>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</si>
  <si>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</si>
  <si>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</si>
  <si>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</si>
  <si>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</si>
  <si>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</si>
  <si>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</si>
  <si>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</si>
  <si>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</si>
  <si>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</si>
  <si>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</si>
  <si>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</si>
  <si>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</si>
  <si>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</si>
  <si>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</si>
  <si>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</si>
  <si>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</si>
  <si>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</si>
  <si>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</si>
  <si>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</si>
  <si>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</si>
  <si>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</si>
  <si>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</si>
  <si>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</si>
  <si>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</si>
  <si>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</si>
  <si>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</si>
  <si>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</si>
  <si>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</si>
  <si>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</si>
  <si>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</si>
  <si>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</si>
  <si>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</si>
  <si>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</si>
  <si>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</si>
  <si>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</si>
  <si>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</si>
  <si>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</si>
  <si>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</si>
  <si>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</si>
  <si>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</si>
  <si>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</si>
  <si>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</si>
  <si>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</si>
  <si>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</si>
  <si>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</si>
  <si>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</si>
  <si>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</si>
  <si>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</si>
  <si>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</si>
  <si>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</si>
  <si>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</si>
  <si>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</si>
  <si>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</si>
  <si>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</si>
  <si>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</si>
  <si>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</si>
  <si>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</si>
  <si>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</si>
  <si>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</si>
  <si>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</si>
  <si>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</si>
  <si>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</si>
  <si>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</si>
  <si>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</si>
  <si>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</si>
  <si>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</si>
  <si>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</si>
  <si>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</si>
  <si>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</si>
  <si>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</si>
  <si>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</si>
  <si>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</si>
  <si>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</si>
  <si>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</si>
  <si>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</si>
  <si>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</si>
  <si>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</si>
  <si>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</si>
  <si>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</si>
  <si>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</si>
  <si>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</si>
  <si>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</si>
  <si>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</si>
  <si>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</si>
  <si>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</si>
  <si>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</si>
  <si>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</si>
  <si>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</si>
  <si>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</si>
  <si>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</si>
  <si>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</si>
  <si>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</si>
  <si>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</si>
  <si>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</si>
  <si>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</si>
  <si>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</si>
  <si>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</si>
  <si>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</si>
  <si>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</si>
  <si>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</si>
  <si>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</si>
  <si>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</si>
  <si>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</si>
  <si>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</si>
  <si>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</si>
  <si>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</si>
  <si>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</si>
  <si>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</si>
  <si>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</si>
  <si>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</si>
  <si>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</si>
  <si>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</si>
  <si>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</si>
  <si>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</si>
  <si>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</si>
  <si>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</si>
  <si>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</si>
  <si>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</si>
  <si>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</si>
  <si>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</si>
  <si>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</si>
  <si>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</si>
  <si>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</si>
  <si>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</si>
  <si>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</si>
  <si>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</si>
  <si>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</si>
  <si>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</si>
  <si>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</si>
  <si>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</si>
  <si>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</si>
  <si>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</si>
  <si>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</si>
  <si>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</si>
  <si>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</si>
  <si>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</si>
  <si>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</si>
  <si>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</si>
  <si>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</si>
  <si>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</si>
  <si>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</si>
  <si>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</si>
  <si>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</si>
  <si>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</si>
  <si>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</si>
  <si>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</si>
  <si>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</si>
  <si>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</si>
  <si>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</si>
  <si>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</si>
  <si>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</si>
  <si>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</si>
  <si>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</si>
  <si>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</si>
  <si>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</si>
  <si>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</si>
  <si>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</si>
  <si>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</si>
  <si>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</si>
  <si>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</si>
  <si>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</si>
  <si>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</si>
  <si>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</si>
  <si>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</si>
  <si>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</si>
  <si>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</si>
  <si>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</si>
  <si>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</si>
  <si>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</si>
  <si>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</si>
  <si>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</si>
  <si>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</si>
  <si>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</si>
  <si>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</si>
  <si>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</si>
  <si>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</si>
  <si>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</si>
  <si>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</si>
  <si>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</si>
  <si>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</si>
  <si>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</si>
  <si>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</si>
  <si>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</si>
  <si>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</si>
  <si>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</si>
  <si>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</si>
  <si>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</si>
  <si>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</si>
  <si>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</si>
  <si>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</si>
  <si>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</si>
  <si>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</si>
  <si>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</si>
  <si>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</si>
  <si>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</si>
  <si>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</si>
  <si>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</si>
  <si>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</si>
  <si>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</si>
  <si>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</si>
  <si>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</si>
  <si>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</si>
  <si>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</si>
  <si>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</si>
  <si>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</si>
  <si>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</si>
  <si>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</si>
  <si>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</si>
  <si>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</si>
  <si>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</si>
  <si>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</si>
  <si>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</si>
  <si>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</si>
  <si>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</si>
  <si>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</si>
  <si>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</si>
  <si>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</si>
  <si>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</si>
  <si>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</si>
  <si>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</si>
  <si>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</si>
  <si>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</si>
  <si>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</si>
  <si>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</si>
  <si>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</si>
  <si>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</si>
  <si>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</si>
  <si>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</si>
  <si>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</si>
  <si>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</si>
  <si>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</si>
  <si>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</si>
  <si>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</si>
  <si>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</si>
  <si>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</si>
  <si>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</si>
  <si>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</si>
  <si>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</si>
  <si>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</si>
  <si>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</si>
  <si>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</si>
  <si>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</si>
  <si>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</si>
  <si>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</si>
  <si>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</si>
  <si>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</si>
  <si>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</si>
  <si>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</si>
  <si>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</si>
  <si>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</si>
  <si>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</si>
  <si>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</si>
  <si>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</si>
  <si>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</si>
  <si>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</si>
  <si>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</si>
  <si>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</si>
  <si>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</si>
  <si>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</si>
  <si>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</si>
  <si>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</si>
  <si>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</si>
  <si>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</si>
  <si>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</si>
  <si>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</si>
  <si>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</si>
  <si>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</si>
  <si>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</si>
  <si>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</si>
  <si>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</si>
  <si>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</si>
  <si>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</si>
  <si>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</si>
  <si>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</si>
  <si>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</si>
  <si>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</si>
  <si>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</si>
  <si>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</si>
  <si>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</si>
  <si>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</si>
  <si>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</si>
  <si>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</si>
  <si>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</si>
  <si>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</si>
  <si>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</si>
  <si>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</si>
  <si>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</si>
  <si>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</si>
  <si>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</si>
  <si>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</si>
  <si>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</si>
  <si>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</si>
  <si>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</si>
  <si>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</si>
  <si>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</si>
  <si>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</si>
  <si>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</si>
  <si>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</si>
  <si>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</si>
  <si>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</si>
  <si>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</si>
  <si>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</si>
  <si>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</si>
  <si>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</si>
  <si>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</si>
  <si>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</si>
  <si>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</si>
  <si>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</si>
  <si>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</si>
  <si>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</si>
  <si>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</si>
  <si>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</si>
  <si>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</si>
  <si>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</si>
  <si>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</si>
  <si>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</si>
  <si>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</si>
  <si>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</si>
  <si>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</si>
  <si>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</si>
  <si>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</si>
  <si>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</si>
  <si>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</si>
  <si>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</si>
  <si>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</si>
  <si>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</si>
  <si>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</si>
  <si>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</si>
  <si>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</si>
  <si>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</si>
  <si>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</si>
  <si>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</si>
  <si>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</si>
  <si>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</si>
  <si>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</si>
  <si>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</si>
  <si>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</si>
  <si>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</si>
  <si>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</si>
  <si>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</si>
  <si>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</si>
  <si>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</si>
  <si>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</si>
  <si>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</si>
  <si>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</si>
  <si>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</si>
  <si>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</si>
  <si>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</si>
  <si>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</si>
  <si>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</si>
  <si>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</si>
  <si>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</si>
  <si>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</si>
  <si>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</si>
  <si>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</si>
  <si>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</si>
  <si>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</si>
  <si>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</si>
  <si>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</si>
  <si>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</si>
  <si>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</si>
  <si>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</si>
  <si>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</si>
  <si>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</si>
  <si>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</si>
  <si>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</si>
  <si>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</si>
  <si>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</si>
  <si>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</si>
  <si>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</si>
  <si>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</si>
  <si>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</si>
  <si>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</si>
  <si>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</si>
  <si>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</si>
  <si>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</si>
  <si>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</si>
  <si>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</si>
  <si>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</si>
  <si>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</si>
  <si>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</si>
  <si>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</si>
  <si>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</si>
  <si>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</si>
  <si>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</si>
  <si>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</si>
  <si>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</si>
  <si>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</si>
  <si>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</si>
  <si>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</si>
  <si>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</si>
  <si>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</si>
  <si>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</si>
  <si>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</si>
  <si>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</si>
  <si>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</si>
  <si>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</si>
  <si>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</si>
  <si>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</si>
  <si>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</si>
  <si>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</si>
  <si>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</si>
  <si>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</si>
  <si>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</si>
  <si>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</si>
  <si>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</si>
  <si>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</si>
  <si>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</si>
  <si>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</si>
  <si>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</si>
  <si>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</si>
  <si>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</si>
  <si>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</si>
  <si>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</si>
  <si>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</si>
  <si>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</si>
  <si>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</si>
  <si>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</si>
  <si>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</si>
  <si>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</si>
  <si>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</si>
  <si>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</si>
  <si>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</si>
  <si>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</si>
  <si>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</si>
  <si>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</si>
  <si>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</si>
  <si>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</si>
  <si>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</si>
  <si>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</si>
  <si>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</si>
  <si>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</si>
  <si>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</si>
  <si>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</si>
  <si>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</si>
  <si>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</si>
  <si>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</si>
  <si>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</si>
  <si>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</si>
  <si>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</si>
  <si>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</si>
  <si>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</si>
  <si>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</si>
  <si>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</si>
  <si>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</si>
  <si>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</si>
  <si>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</si>
  <si>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</si>
  <si>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</si>
  <si>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</si>
  <si>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</si>
  <si>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</si>
  <si>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</si>
  <si>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</si>
  <si>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</si>
  <si>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</si>
  <si>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</si>
  <si>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</si>
  <si>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</si>
  <si>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</si>
  <si>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</si>
  <si>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</si>
  <si>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</si>
  <si>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</si>
  <si>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</si>
  <si>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</si>
  <si>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</si>
  <si>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</si>
  <si>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</si>
  <si>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</si>
  <si>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</si>
  <si>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</si>
  <si>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</si>
  <si>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</si>
  <si>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</si>
  <si>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</si>
  <si>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</si>
  <si>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</si>
  <si>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</si>
  <si>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</si>
  <si>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</si>
  <si>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</si>
  <si>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</si>
  <si>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</si>
  <si>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</si>
  <si>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</si>
  <si>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</si>
  <si>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</si>
  <si>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</si>
  <si>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</si>
  <si>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</si>
  <si>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</si>
  <si>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</si>
  <si>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</si>
  <si>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</si>
  <si>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</si>
  <si>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</si>
  <si>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</si>
  <si>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</si>
  <si>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</si>
  <si>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</si>
  <si>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</si>
  <si>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</si>
  <si>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</si>
  <si>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</si>
  <si>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</si>
  <si>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</si>
  <si>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</si>
  <si>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</si>
  <si>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</si>
  <si>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</si>
  <si>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</si>
  <si>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</si>
  <si>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</si>
  <si>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</si>
  <si>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</si>
  <si>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</si>
  <si>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</si>
  <si>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</si>
  <si>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</si>
  <si>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</si>
  <si>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</si>
  <si>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</si>
  <si>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</si>
  <si>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</si>
  <si>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</si>
  <si>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</si>
  <si>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</si>
  <si>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</si>
  <si>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</si>
  <si>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</si>
  <si>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</si>
  <si>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</si>
  <si>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</si>
  <si>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</si>
  <si>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</si>
  <si>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</si>
  <si>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</si>
  <si>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</si>
  <si>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</si>
  <si>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</si>
  <si>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</si>
  <si>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</si>
  <si>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</si>
  <si>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</si>
  <si>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</si>
  <si>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</si>
  <si>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</si>
  <si>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</si>
  <si>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</si>
  <si>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</si>
  <si>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</si>
  <si>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</si>
  <si>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</si>
  <si>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</si>
  <si>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</si>
  <si>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</si>
  <si>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</si>
  <si>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</si>
  <si>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</si>
  <si>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</si>
  <si>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</si>
  <si>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</si>
  <si>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</si>
  <si>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</si>
  <si>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</si>
  <si>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</si>
  <si>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</si>
  <si>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</si>
  <si>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</si>
  <si>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</si>
  <si>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</si>
  <si>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</si>
  <si>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</si>
  <si>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</si>
  <si>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</si>
  <si>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</si>
  <si>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</si>
  <si>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</si>
  <si>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</si>
  <si>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</si>
  <si>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</si>
  <si>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</si>
  <si>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</si>
  <si>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</si>
  <si>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</si>
  <si>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</si>
  <si>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</si>
  <si>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</si>
  <si>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</si>
  <si>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</si>
  <si>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</si>
  <si>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</si>
  <si>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</si>
  <si>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</si>
  <si>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</si>
  <si>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</si>
  <si>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</si>
  <si>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</si>
  <si>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</si>
  <si>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</si>
  <si>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</si>
  <si>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</si>
  <si>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</si>
  <si>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</si>
  <si>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</si>
  <si>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</si>
  <si>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</si>
  <si>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</si>
  <si>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</si>
  <si>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</si>
  <si>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</si>
  <si>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</si>
  <si>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</si>
  <si>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</si>
  <si>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</si>
  <si>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</si>
  <si>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</si>
  <si>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</si>
  <si>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</si>
  <si>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</si>
  <si>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</si>
  <si>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</si>
  <si>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</si>
  <si>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</si>
  <si>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</si>
  <si>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</si>
  <si>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</si>
  <si>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</si>
  <si>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</si>
  <si>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</si>
  <si>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</si>
  <si>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</si>
  <si>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</si>
  <si>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</si>
  <si>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</si>
  <si>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</si>
  <si>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</si>
  <si>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</si>
  <si>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</si>
  <si>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</si>
  <si>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</si>
  <si>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</si>
  <si>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</si>
  <si>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</si>
  <si>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</si>
  <si>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</si>
  <si>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</si>
  <si>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</si>
  <si>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</si>
  <si>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</si>
  <si>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</si>
  <si>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</si>
  <si>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</si>
  <si>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</si>
  <si>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</si>
  <si>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</si>
  <si>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</si>
  <si>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</si>
  <si>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</si>
  <si>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</si>
  <si>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</si>
  <si>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</si>
  <si>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</si>
  <si>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</si>
  <si>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</si>
  <si>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</si>
  <si>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</si>
  <si>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</si>
  <si>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</si>
  <si>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</si>
  <si>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</si>
  <si>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</si>
  <si>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</si>
  <si>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</si>
  <si>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</si>
  <si>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</si>
  <si>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</si>
  <si>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</si>
  <si>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</si>
  <si>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</si>
  <si>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</si>
  <si>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</si>
  <si>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</si>
  <si>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</si>
  <si>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</si>
  <si>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</si>
  <si>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</si>
  <si>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</si>
  <si>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</si>
  <si>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</si>
  <si>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</si>
  <si>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</si>
  <si>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</si>
  <si>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</si>
  <si>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</si>
  <si>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</si>
  <si>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</si>
  <si>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</si>
  <si>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</si>
  <si>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</si>
  <si>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</si>
  <si>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</si>
  <si>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</si>
  <si>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</si>
  <si>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</si>
  <si>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</si>
  <si>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</si>
  <si>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</si>
  <si>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</si>
  <si>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</si>
  <si>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</si>
  <si>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</si>
  <si>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</si>
  <si>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</si>
  <si>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</si>
  <si>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</si>
  <si>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</si>
  <si>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</si>
  <si>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</si>
  <si>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</si>
  <si>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</si>
  <si>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</si>
  <si>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</si>
  <si>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</si>
  <si>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</si>
  <si>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</si>
  <si>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</si>
  <si>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</si>
  <si>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</si>
  <si>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</si>
  <si>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</si>
  <si>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</si>
  <si>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</si>
  <si>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</si>
  <si>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</si>
  <si>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</si>
  <si>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</si>
  <si>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</si>
  <si>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</si>
  <si>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</si>
  <si>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</si>
  <si>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</si>
  <si>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</si>
  <si>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</si>
  <si>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</si>
  <si>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</si>
  <si>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</si>
  <si>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</si>
  <si>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</si>
  <si>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</si>
  <si>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</si>
  <si>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</si>
  <si>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</si>
  <si>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</si>
  <si>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</si>
  <si>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</si>
  <si>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</si>
  <si>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</si>
  <si>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</si>
  <si>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</si>
  <si>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</si>
  <si>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</si>
  <si>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</si>
  <si>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</si>
  <si>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</si>
  <si>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</si>
  <si>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</si>
  <si>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</si>
  <si>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</si>
  <si>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</si>
  <si>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</si>
  <si>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</si>
  <si>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</si>
  <si>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</si>
  <si>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</si>
  <si>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</si>
  <si>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</si>
  <si>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</si>
  <si>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</si>
  <si>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</si>
  <si>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</si>
  <si>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</si>
  <si>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</si>
  <si>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</si>
  <si>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</si>
  <si>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</si>
  <si>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</si>
  <si>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</si>
  <si>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</si>
  <si>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</si>
  <si>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</si>
  <si>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</si>
  <si>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</si>
  <si>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</si>
  <si>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</si>
  <si>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</si>
  <si>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</si>
  <si>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</si>
  <si>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</si>
  <si>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</si>
  <si>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</si>
  <si>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</si>
  <si>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</si>
  <si>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</si>
  <si>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</si>
  <si>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</si>
  <si>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</si>
  <si>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</si>
  <si>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</si>
  <si>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</si>
  <si>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</si>
  <si>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</si>
  <si>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</si>
  <si>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</si>
  <si>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</si>
  <si>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</si>
  <si>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</si>
  <si>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</si>
  <si>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</si>
  <si>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</si>
  <si>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</si>
  <si>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</si>
  <si>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</si>
  <si>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</si>
  <si>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</si>
  <si>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</si>
  <si>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</si>
  <si>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</si>
  <si>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</si>
  <si>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</si>
  <si>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</si>
  <si>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</si>
  <si>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</si>
  <si>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</si>
  <si>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</si>
  <si>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</si>
  <si>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</si>
  <si>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</si>
  <si>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</si>
  <si>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</si>
  <si>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</si>
  <si>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</si>
  <si>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</si>
  <si>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</si>
  <si>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</si>
  <si>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</si>
  <si>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</si>
  <si>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</si>
  <si>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</si>
  <si>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</si>
  <si>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</si>
  <si>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</si>
  <si>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</si>
  <si>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</si>
  <si>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</si>
  <si>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</si>
  <si>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</si>
  <si>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</si>
  <si>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</si>
  <si>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</si>
  <si>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</si>
  <si>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</si>
  <si>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</si>
  <si>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</si>
  <si>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</si>
  <si>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</si>
  <si>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</si>
  <si>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</si>
  <si>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</si>
  <si>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</si>
  <si>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</si>
  <si>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</si>
  <si>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</si>
  <si>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</si>
  <si>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</si>
  <si>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</si>
  <si>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</si>
  <si>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</si>
  <si>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</si>
  <si>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</si>
  <si>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</si>
  <si>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</si>
  <si>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</si>
  <si>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</si>
  <si>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</si>
  <si>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</si>
  <si>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</si>
  <si>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</si>
  <si>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</si>
  <si>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</si>
  <si>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</si>
  <si>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</si>
  <si>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</si>
  <si>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</si>
  <si>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</si>
  <si>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</si>
  <si>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</si>
  <si>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</si>
  <si>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</si>
  <si>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</si>
  <si>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</si>
  <si>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</si>
  <si>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</si>
  <si>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</si>
  <si>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</si>
  <si>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</si>
  <si>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</si>
  <si>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</si>
  <si>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</si>
  <si>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</si>
  <si>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</si>
  <si>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</si>
  <si>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</si>
  <si>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</si>
  <si>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</si>
  <si>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</si>
  <si>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</si>
  <si>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</si>
  <si>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</si>
  <si>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</si>
  <si>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</si>
  <si>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</si>
  <si>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</si>
  <si>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</si>
  <si>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</si>
  <si>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</si>
  <si>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</si>
  <si>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</si>
  <si>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</si>
  <si>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</si>
  <si>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</si>
  <si>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</si>
  <si>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</si>
  <si>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</si>
  <si>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</si>
  <si>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</si>
  <si>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</si>
  <si>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</si>
  <si>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</si>
  <si>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</si>
  <si>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</si>
  <si>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</si>
  <si>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</si>
  <si>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</si>
  <si>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</si>
  <si>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</si>
  <si>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</si>
  <si>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</si>
  <si>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</si>
  <si>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</si>
  <si>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</si>
  <si>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</si>
  <si>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</si>
  <si>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</si>
  <si>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</si>
  <si>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</si>
  <si>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</si>
  <si>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</si>
  <si>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</si>
  <si>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</si>
  <si>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</si>
  <si>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</si>
  <si>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</si>
  <si>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</si>
  <si>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</si>
  <si>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</si>
  <si>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</si>
  <si>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</si>
  <si>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</si>
  <si>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</si>
  <si>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</si>
  <si>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</si>
  <si>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</si>
  <si>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</si>
  <si>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</si>
  <si>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</si>
  <si>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</si>
  <si>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</si>
  <si>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</si>
  <si>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</si>
  <si>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</si>
  <si>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</si>
  <si>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</si>
  <si>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</si>
  <si>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</si>
  <si>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</si>
  <si>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</si>
  <si>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</si>
  <si>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</si>
  <si>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</si>
  <si>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</si>
  <si>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</si>
  <si>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</si>
  <si>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</si>
  <si>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</si>
  <si>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</si>
  <si>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</si>
  <si>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</si>
  <si>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</si>
  <si>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</si>
  <si>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</si>
  <si>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</si>
  <si>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</si>
  <si>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</si>
  <si>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</si>
  <si>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</si>
  <si>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</si>
  <si>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</si>
  <si>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</si>
  <si>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</si>
  <si>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</si>
  <si>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</si>
  <si>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</si>
  <si>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</si>
  <si>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</si>
  <si>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</si>
  <si>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</si>
  <si>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</si>
  <si>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</si>
  <si>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</si>
  <si>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</si>
  <si>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</si>
  <si>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</si>
  <si>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</si>
  <si>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</si>
  <si>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</si>
  <si>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</si>
  <si>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</si>
  <si>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</si>
  <si>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</si>
  <si>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</si>
  <si>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</si>
  <si>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</si>
  <si>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</si>
  <si>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</si>
  <si>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</si>
  <si>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</si>
  <si>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</si>
  <si>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</si>
  <si>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</si>
  <si>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</si>
  <si>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</si>
  <si>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</si>
  <si>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</si>
  <si>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</si>
  <si>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</si>
  <si>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</si>
  <si>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</si>
  <si>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</si>
  <si>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</si>
  <si>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</si>
  <si>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</si>
  <si>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</si>
  <si>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</si>
  <si>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</si>
  <si>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</si>
  <si>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</si>
  <si>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</si>
  <si>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</si>
  <si>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</si>
  <si>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</si>
  <si>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</si>
  <si>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</si>
  <si>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</si>
  <si>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</si>
  <si>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</si>
  <si>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</si>
  <si>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</si>
  <si>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</si>
  <si>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</si>
  <si>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</si>
  <si>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</si>
  <si>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</si>
  <si>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</si>
  <si>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</si>
  <si>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</si>
  <si>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</si>
  <si>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</si>
  <si>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</si>
  <si>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</si>
  <si>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</si>
  <si>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</si>
  <si>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</si>
  <si>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</si>
  <si>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</si>
  <si>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</si>
  <si>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</si>
  <si>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</si>
  <si>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</si>
  <si>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</si>
  <si>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</si>
  <si>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</si>
  <si>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</si>
  <si>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</si>
  <si>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</si>
  <si>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</si>
  <si>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</si>
  <si>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</si>
  <si>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</si>
  <si>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</si>
  <si>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</si>
  <si>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</si>
  <si>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</si>
  <si>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</si>
  <si>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</si>
  <si>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</si>
  <si>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</si>
  <si>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</si>
  <si>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</si>
  <si>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</si>
  <si>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</si>
  <si>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</si>
  <si>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</si>
  <si>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</si>
  <si>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</si>
  <si>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</si>
  <si>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</si>
  <si>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</si>
  <si>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</si>
  <si>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</si>
  <si>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</si>
  <si>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</si>
  <si>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</si>
  <si>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</si>
  <si>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</si>
  <si>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</si>
  <si>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</si>
  <si>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</si>
  <si>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</si>
  <si>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</si>
  <si>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</si>
  <si>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</si>
  <si>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</si>
  <si>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</si>
  <si>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</si>
  <si>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</si>
  <si>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</si>
  <si>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</si>
  <si>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</si>
  <si>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</si>
  <si>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</si>
  <si>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</si>
  <si>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</si>
  <si>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</si>
  <si>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</si>
  <si>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</si>
  <si>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</si>
  <si>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</si>
  <si>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</si>
  <si>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</si>
  <si>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</si>
  <si>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</si>
  <si>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</si>
  <si>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</si>
  <si>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</si>
  <si>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</si>
  <si>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</si>
  <si>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</si>
  <si>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</si>
  <si>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</si>
  <si>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</si>
  <si>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</si>
  <si>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</si>
  <si>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</si>
  <si>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</si>
  <si>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</si>
  <si>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</si>
  <si>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</si>
  <si>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</si>
  <si>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</si>
  <si>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</si>
  <si>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</si>
  <si>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</si>
  <si>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</si>
  <si>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</si>
  <si>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</si>
  <si>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</si>
  <si>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</si>
  <si>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</si>
  <si>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</si>
  <si>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</si>
  <si>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</si>
  <si>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</si>
  <si>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</si>
  <si>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</si>
  <si>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</si>
  <si>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</si>
  <si>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</si>
  <si>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</si>
  <si>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</si>
  <si>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</si>
  <si>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</si>
  <si>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</si>
  <si>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</si>
  <si>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</si>
  <si>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</si>
  <si>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</si>
  <si>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</si>
  <si>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</si>
  <si>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</si>
  <si>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</si>
  <si>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</si>
  <si>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</si>
  <si>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</si>
  <si>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</si>
  <si>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</si>
  <si>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</si>
  <si>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</si>
  <si>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</si>
  <si>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</si>
  <si>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</si>
  <si>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</si>
  <si>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</si>
  <si>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</si>
  <si>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</si>
  <si>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</si>
  <si>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</si>
  <si>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</si>
  <si>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</si>
  <si>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</si>
  <si>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</si>
  <si>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</si>
  <si>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</si>
  <si>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</si>
  <si>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</si>
  <si>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</si>
  <si>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</si>
  <si>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</si>
  <si>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</si>
  <si>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</si>
  <si>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</si>
  <si>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</si>
  <si>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</si>
  <si>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</si>
  <si>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</si>
  <si>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</si>
  <si>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</si>
  <si>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</si>
  <si>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</si>
  <si>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</si>
  <si>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</si>
  <si>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</si>
  <si>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</si>
  <si>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</si>
  <si>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</si>
  <si>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</si>
  <si>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</si>
  <si>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</si>
  <si>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</si>
  <si>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</si>
  <si>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</si>
  <si>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</si>
  <si>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</si>
  <si>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</si>
  <si>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</si>
  <si>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</si>
  <si>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</si>
  <si>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</si>
  <si>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</si>
  <si>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</si>
  <si>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</si>
  <si>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</si>
  <si>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</si>
  <si>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</si>
  <si>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</si>
  <si>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</si>
  <si>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</si>
  <si>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</si>
  <si>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</si>
  <si>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</si>
  <si>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</si>
  <si>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</si>
  <si>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</si>
  <si>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</si>
  <si>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</si>
  <si>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</si>
  <si>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</si>
  <si>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</si>
  <si>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</si>
  <si>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</si>
  <si>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</si>
  <si>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</si>
  <si>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</si>
  <si>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</si>
  <si>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</si>
  <si>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</si>
  <si>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</si>
  <si>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</si>
  <si>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</si>
  <si>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</si>
  <si>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</si>
  <si>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</si>
  <si>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</si>
  <si>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</si>
  <si>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</si>
  <si>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</si>
  <si>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</si>
  <si>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</si>
  <si>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</si>
  <si>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</si>
  <si>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</si>
  <si>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</si>
  <si>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</si>
  <si>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</si>
  <si>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</si>
  <si>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</si>
  <si>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</si>
  <si>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</si>
  <si>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</si>
  <si>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</si>
  <si>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</si>
  <si>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</si>
  <si>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</si>
  <si>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</si>
  <si>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</si>
  <si>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</si>
  <si>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</si>
  <si>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</si>
  <si>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</si>
  <si>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</si>
  <si>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</si>
  <si>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</si>
  <si>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</si>
  <si>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</si>
  <si>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</si>
  <si>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</si>
  <si>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</si>
  <si>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</si>
  <si>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</si>
  <si>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</si>
  <si>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</si>
  <si>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</si>
  <si>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</si>
  <si>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</si>
  <si>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</si>
  <si>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</si>
  <si>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</si>
  <si>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</si>
  <si>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</si>
  <si>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</si>
  <si>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</si>
  <si>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</si>
  <si>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</si>
  <si>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</si>
  <si>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</si>
  <si>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</si>
  <si>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</si>
  <si>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</si>
  <si>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</si>
  <si>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</si>
  <si>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</si>
  <si>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</si>
  <si>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</si>
  <si>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</si>
  <si>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</si>
  <si>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</si>
  <si>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</si>
  <si>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</si>
  <si>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</si>
  <si>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</si>
  <si>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</si>
  <si>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</si>
  <si>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</si>
  <si>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</si>
  <si>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</si>
  <si>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</si>
  <si>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</si>
  <si>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</si>
  <si>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</si>
  <si>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</si>
  <si>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</si>
  <si>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</si>
  <si>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</si>
  <si>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</si>
  <si>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</si>
  <si>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</si>
  <si>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</si>
  <si>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</si>
  <si>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</si>
  <si>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</si>
  <si>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</si>
  <si>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</si>
  <si>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</si>
  <si>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</si>
  <si>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</si>
  <si>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</si>
  <si>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</si>
  <si>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</si>
  <si>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</si>
  <si>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</si>
  <si>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</si>
  <si>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</si>
  <si>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</si>
  <si>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</si>
  <si>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</si>
  <si>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</si>
  <si>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</si>
  <si>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</si>
  <si>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</si>
  <si>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</si>
  <si>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</si>
  <si>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</si>
  <si>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</si>
  <si>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</si>
  <si>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</si>
  <si>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</si>
  <si>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</si>
  <si>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</si>
  <si>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</si>
  <si>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</si>
  <si>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</si>
  <si>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</si>
  <si>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</si>
  <si>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</si>
  <si>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</si>
  <si>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</si>
  <si>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</si>
  <si>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</si>
  <si>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</si>
  <si>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</si>
  <si>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</si>
  <si>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</si>
  <si>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</si>
  <si>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</si>
  <si>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</si>
  <si>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</si>
  <si>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</si>
  <si>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</si>
  <si>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</si>
  <si>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</si>
  <si>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</si>
  <si>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</si>
  <si>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</si>
  <si>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</si>
  <si>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</si>
  <si>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</si>
  <si>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</si>
  <si>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</si>
  <si>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</si>
  <si>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</si>
  <si>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</si>
  <si>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</si>
  <si>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</si>
  <si>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</si>
  <si>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</si>
  <si>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</si>
  <si>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</si>
  <si>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</si>
  <si>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</si>
  <si>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</si>
  <si>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</si>
  <si>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</si>
  <si>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</si>
  <si>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</si>
  <si>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</si>
  <si>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</si>
  <si>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</si>
  <si>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</si>
  <si>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</si>
  <si>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</si>
  <si>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</si>
  <si>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</si>
  <si>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</si>
  <si>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</si>
  <si>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</si>
  <si>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</si>
  <si>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</si>
  <si>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</si>
  <si>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</si>
  <si>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</si>
  <si>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</si>
  <si>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</si>
  <si>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</si>
  <si>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</si>
  <si>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</si>
  <si>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</si>
  <si>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</si>
  <si>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</si>
  <si>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</si>
  <si>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</si>
  <si>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</si>
  <si>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</si>
  <si>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</si>
  <si>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</si>
  <si>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</si>
  <si>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</si>
  <si>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</si>
  <si>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</si>
  <si>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</si>
  <si>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</si>
  <si>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</si>
  <si>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</si>
  <si>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</si>
  <si>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</si>
  <si>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</si>
  <si>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</si>
  <si>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</si>
  <si>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</si>
  <si>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</si>
  <si>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</si>
  <si>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</si>
  <si>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</si>
  <si>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</si>
  <si>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</si>
  <si>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</si>
  <si>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</si>
  <si>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</si>
  <si>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</si>
  <si>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</si>
  <si>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</si>
  <si>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</si>
  <si>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</si>
  <si>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</si>
  <si>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</si>
  <si>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</si>
  <si>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</si>
  <si>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</si>
  <si>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</si>
  <si>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</si>
  <si>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</si>
  <si>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</si>
  <si>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</si>
  <si>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</si>
  <si>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</si>
  <si>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</si>
  <si>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</si>
  <si>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</si>
  <si>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</si>
  <si>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</si>
  <si>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</si>
  <si>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</si>
  <si>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</si>
  <si>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</si>
  <si>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</si>
  <si>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</si>
  <si>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</si>
  <si>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</si>
  <si>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</si>
  <si>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</si>
  <si>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</si>
  <si>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</si>
  <si>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</si>
  <si>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</si>
  <si>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</si>
  <si>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</si>
  <si>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</si>
  <si>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</si>
  <si>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</si>
  <si>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</si>
  <si>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</si>
  <si>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</si>
  <si>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</si>
  <si>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</si>
  <si>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</si>
  <si>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</si>
  <si>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</si>
  <si>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</si>
  <si>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</si>
  <si>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</si>
  <si>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</si>
  <si>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</si>
  <si>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</si>
  <si>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</si>
  <si>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</si>
  <si>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</si>
  <si>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</si>
  <si>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</si>
  <si>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</si>
  <si>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</si>
  <si>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</si>
  <si>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</si>
  <si>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</si>
  <si>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</si>
  <si>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</si>
  <si>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</si>
  <si>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</si>
  <si>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</si>
  <si>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</si>
  <si>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</si>
  <si>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</si>
  <si>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</si>
  <si>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</si>
  <si>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</si>
  <si>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</si>
  <si>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</si>
  <si>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</si>
  <si>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</si>
  <si>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</si>
  <si>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</si>
  <si>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</si>
  <si>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</si>
  <si>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</si>
  <si>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</si>
  <si>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</si>
  <si>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</si>
  <si>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</si>
  <si>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</si>
  <si>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</si>
  <si>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</si>
  <si>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</si>
  <si>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</si>
  <si>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</si>
  <si>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</si>
  <si>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</si>
  <si>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</si>
  <si>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</si>
  <si>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</si>
  <si>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</si>
  <si>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</si>
  <si>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</si>
  <si>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</si>
  <si>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</si>
  <si>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</si>
  <si>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</si>
  <si>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</si>
  <si>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</si>
  <si>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</si>
  <si>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</si>
  <si>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</si>
  <si>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</si>
  <si>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</si>
  <si>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</si>
  <si>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</si>
  <si>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</si>
  <si>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</si>
  <si>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</si>
  <si>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</si>
  <si>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</si>
  <si>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</si>
  <si>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</si>
  <si>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</si>
  <si>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</si>
  <si>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</si>
  <si>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</si>
  <si>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</si>
  <si>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</si>
  <si>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</si>
  <si>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</si>
  <si>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</si>
  <si>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</si>
  <si>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</si>
  <si>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</si>
  <si>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</si>
  <si>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</si>
  <si>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</si>
  <si>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</si>
  <si>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</si>
  <si>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</si>
  <si>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</si>
  <si>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</si>
  <si>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</si>
  <si>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</si>
  <si>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</si>
  <si>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</si>
  <si>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</si>
  <si>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</si>
  <si>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</si>
  <si>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</si>
  <si>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</si>
  <si>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</si>
  <si>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</si>
  <si>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</si>
  <si>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</si>
  <si>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</si>
  <si>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</si>
  <si>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</si>
  <si>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</si>
  <si>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</si>
  <si>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</si>
  <si>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</si>
  <si>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</si>
  <si>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</si>
  <si>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</si>
  <si>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</si>
  <si>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</si>
  <si>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</si>
  <si>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</si>
  <si>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</si>
  <si>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</si>
  <si>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</si>
  <si>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</si>
  <si>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</si>
  <si>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</si>
  <si>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</si>
  <si>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</si>
  <si>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</si>
  <si>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</si>
  <si>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</si>
  <si>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</si>
  <si>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</si>
  <si>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</si>
  <si>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</si>
  <si>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</si>
  <si>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</si>
  <si>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</si>
  <si>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</si>
  <si>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</si>
  <si>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</si>
  <si>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</si>
  <si>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</si>
  <si>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</si>
  <si>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</si>
  <si>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</si>
  <si>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</si>
  <si>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</si>
  <si>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</si>
  <si>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</si>
  <si>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</si>
  <si>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</si>
  <si>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</si>
  <si>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</si>
  <si>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</si>
  <si>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</si>
  <si>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</si>
  <si>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</si>
  <si>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</si>
  <si>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</si>
  <si>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</si>
  <si>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</si>
  <si>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</si>
  <si>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</si>
  <si>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</si>
  <si>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</si>
  <si>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</si>
  <si>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</si>
  <si>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</si>
  <si>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</si>
  <si>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</si>
  <si>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</si>
  <si>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</si>
  <si>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</si>
  <si>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</si>
  <si>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</si>
  <si>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</si>
  <si>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</si>
  <si>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</si>
  <si>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</si>
  <si>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</si>
  <si>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</si>
  <si>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</si>
  <si>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</si>
  <si>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</si>
  <si>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</si>
  <si>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</si>
  <si>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</si>
  <si>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</si>
  <si>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</si>
  <si>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</si>
  <si>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</si>
  <si>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</si>
  <si>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</si>
  <si>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</si>
  <si>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</si>
  <si>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</si>
  <si>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</si>
  <si>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</si>
  <si>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</si>
  <si>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</si>
  <si>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</si>
  <si>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</si>
  <si>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</si>
  <si>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</si>
  <si>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</si>
  <si>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</si>
  <si>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</si>
  <si>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</si>
  <si>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</si>
  <si>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</si>
  <si>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</si>
  <si>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</si>
  <si>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</si>
  <si>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</si>
  <si>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</si>
  <si>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</si>
  <si>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</si>
  <si>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</si>
  <si>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</si>
  <si>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</si>
  <si>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</si>
  <si>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</si>
  <si>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</si>
  <si>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</si>
  <si>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</si>
  <si>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</si>
  <si>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</si>
  <si>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</si>
  <si>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</si>
  <si>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</si>
  <si>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</si>
  <si>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</si>
  <si>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</si>
  <si>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</si>
  <si>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</si>
  <si>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</si>
  <si>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</si>
  <si>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</si>
  <si>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</si>
  <si>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</si>
  <si>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</si>
  <si>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</si>
  <si>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</si>
  <si>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</si>
  <si>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</si>
  <si>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</si>
  <si>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</si>
  <si>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</si>
  <si>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</si>
  <si>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</si>
  <si>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</si>
  <si>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</si>
  <si>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</si>
  <si>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</si>
  <si>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</si>
  <si>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</si>
  <si>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</si>
  <si>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</si>
  <si>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</si>
  <si>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</si>
  <si>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</si>
  <si>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</si>
  <si>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</si>
  <si>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</si>
  <si>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</si>
  <si>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</si>
  <si>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</si>
  <si>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</si>
  <si>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</si>
  <si>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</si>
  <si>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</si>
  <si>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</si>
  <si>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</si>
  <si>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</si>
  <si>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</si>
  <si>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</si>
  <si>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</si>
  <si>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</si>
  <si>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</si>
  <si>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</si>
  <si>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</si>
  <si>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</si>
  <si>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</si>
  <si>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</si>
  <si>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</si>
  <si>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</si>
  <si>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</si>
  <si>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</si>
  <si>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</si>
  <si>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</si>
  <si>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</si>
  <si>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</si>
  <si>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</si>
  <si>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</si>
  <si>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</si>
  <si>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</si>
  <si>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</si>
  <si>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</si>
  <si>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</si>
  <si>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</si>
  <si>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</si>
  <si>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</si>
  <si>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</si>
  <si>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</si>
  <si>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</si>
  <si>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</si>
  <si>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</si>
  <si>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</si>
  <si>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</si>
  <si>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</si>
  <si>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</si>
  <si>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</si>
  <si>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</si>
  <si>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</si>
  <si>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</si>
  <si>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</si>
  <si>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</si>
  <si>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</si>
  <si>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</si>
  <si>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</si>
  <si>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</si>
  <si>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</si>
  <si>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</si>
  <si>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</si>
  <si>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</si>
  <si>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</si>
  <si>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</si>
  <si>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</si>
  <si>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</si>
  <si>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</si>
  <si>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</si>
  <si>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</si>
  <si>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</si>
  <si>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</si>
  <si>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</si>
  <si>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</si>
  <si>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</si>
  <si>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</si>
  <si>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</si>
  <si>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</si>
  <si>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</si>
  <si>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</si>
  <si>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</si>
  <si>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</si>
  <si>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</si>
  <si>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</si>
  <si>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</si>
  <si>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</si>
  <si>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</si>
  <si>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</si>
  <si>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</si>
  <si>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</si>
  <si>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</si>
  <si>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</si>
  <si>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</si>
  <si>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</si>
  <si>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</si>
  <si>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</si>
  <si>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</si>
  <si>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</si>
  <si>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</si>
  <si>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</si>
  <si>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</si>
  <si>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</si>
  <si>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</si>
  <si>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</si>
  <si>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</si>
  <si>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</si>
  <si>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</si>
  <si>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</si>
  <si>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</si>
  <si>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</si>
  <si>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</si>
  <si>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</si>
  <si>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</si>
  <si>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</si>
  <si>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</si>
  <si>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</si>
  <si>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</si>
  <si>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</si>
  <si>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</si>
  <si>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</si>
  <si>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</si>
  <si>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</si>
  <si>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</si>
  <si>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</si>
  <si>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</si>
  <si>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</si>
  <si>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</si>
  <si>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</si>
  <si>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</si>
  <si>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</si>
  <si>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</si>
  <si>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</si>
  <si>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</si>
  <si>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</si>
  <si>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</si>
  <si>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</si>
  <si>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</si>
  <si>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</si>
  <si>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</si>
  <si>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</si>
  <si>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</si>
  <si>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</si>
  <si>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</si>
  <si>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</si>
  <si>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</si>
  <si>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</si>
  <si>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</si>
  <si>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</si>
  <si>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</si>
  <si>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</si>
  <si>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</si>
  <si>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</si>
  <si>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</si>
  <si>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</si>
  <si>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</si>
  <si>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</si>
  <si>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</si>
  <si>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</si>
  <si>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</si>
  <si>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</si>
  <si>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</si>
  <si>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</si>
  <si>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</si>
  <si>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</si>
  <si>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</si>
  <si>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</si>
  <si>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</si>
  <si>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</si>
  <si>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</si>
  <si>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</si>
  <si>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</si>
  <si>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</si>
  <si>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</si>
  <si>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</si>
  <si>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</si>
  <si>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</si>
  <si>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</si>
  <si>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</si>
  <si>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</si>
  <si>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</si>
  <si>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</si>
  <si>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</si>
  <si>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</si>
  <si>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</si>
  <si>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</si>
  <si>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</si>
  <si>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</si>
  <si>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</si>
  <si>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</si>
  <si>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</si>
  <si>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</si>
  <si>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</si>
  <si>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</si>
  <si>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</si>
  <si>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</si>
  <si>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</si>
  <si>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</si>
  <si>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</si>
  <si>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</si>
  <si>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</si>
  <si>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</si>
  <si>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</si>
  <si>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</si>
  <si>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</si>
  <si>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</si>
  <si>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</si>
  <si>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</si>
  <si>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</si>
  <si>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</si>
  <si>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</si>
  <si>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</si>
  <si>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</si>
  <si>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</si>
  <si>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</si>
  <si>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</si>
  <si>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</si>
  <si>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</si>
  <si>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</si>
  <si>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</si>
  <si>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</si>
  <si>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</si>
  <si>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</si>
  <si>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</si>
  <si>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</si>
  <si>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</si>
  <si>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</si>
  <si>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</si>
  <si>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</si>
  <si>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</si>
  <si>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</si>
  <si>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</si>
  <si>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</si>
  <si>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</si>
  <si>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</si>
  <si>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</si>
  <si>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</si>
  <si>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</si>
  <si>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</si>
  <si>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</si>
  <si>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</si>
  <si>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</si>
  <si>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</si>
  <si>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</si>
  <si>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</si>
  <si>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</si>
  <si>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</si>
  <si>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</si>
  <si>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</si>
  <si>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</si>
  <si>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</si>
  <si>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</si>
  <si>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</si>
  <si>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</si>
  <si>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</si>
  <si>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</si>
  <si>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</si>
  <si>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</si>
  <si>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</si>
  <si>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</si>
  <si>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</si>
  <si>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</si>
  <si>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</si>
  <si>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</si>
  <si>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</si>
  <si>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</si>
  <si>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</si>
  <si>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</si>
  <si>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</si>
  <si>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</si>
  <si>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</si>
  <si>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</si>
  <si>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</si>
  <si>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</si>
  <si>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</si>
  <si>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</si>
  <si>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</si>
  <si>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</si>
  <si>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</si>
  <si>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</si>
  <si>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</si>
  <si>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</si>
  <si>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</si>
  <si>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</si>
  <si>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</si>
  <si>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</si>
  <si>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</si>
  <si>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</si>
  <si>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</si>
  <si>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</si>
  <si>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</si>
  <si>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</si>
  <si>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</si>
  <si>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</si>
  <si>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</si>
  <si>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</si>
  <si>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</si>
  <si>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</si>
  <si>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</si>
  <si>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</si>
  <si>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</si>
  <si>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</si>
  <si>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</si>
  <si>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</si>
  <si>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</si>
  <si>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</si>
  <si>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</si>
  <si>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</si>
  <si>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</si>
  <si>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</si>
  <si>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</si>
  <si>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</si>
  <si>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</si>
  <si>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</si>
  <si>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</si>
  <si>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</si>
  <si>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</si>
  <si>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</si>
  <si>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</si>
  <si>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</si>
  <si>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</si>
  <si>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</si>
  <si>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</si>
  <si>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</si>
  <si>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</si>
  <si>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</si>
  <si>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</si>
  <si>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</si>
  <si>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</si>
  <si>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</si>
  <si>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</si>
  <si>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</si>
  <si>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</si>
  <si>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</si>
  <si>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</si>
  <si>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</si>
  <si>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</si>
  <si>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</si>
  <si>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</si>
  <si>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</si>
  <si>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</si>
  <si>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</si>
  <si>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</si>
  <si>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</si>
  <si>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</si>
  <si>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</si>
  <si>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</si>
  <si>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</si>
  <si>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</si>
  <si>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</si>
  <si>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</si>
  <si>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</si>
  <si>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</si>
  <si>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</si>
  <si>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</si>
  <si>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</si>
  <si>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</si>
  <si>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</si>
  <si>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</si>
  <si>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</si>
  <si>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</si>
  <si>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</si>
  <si>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</si>
  <si>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</si>
  <si>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</si>
  <si>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</si>
  <si>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</si>
  <si>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</si>
  <si>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</si>
  <si>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</si>
  <si>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</si>
  <si>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</si>
  <si>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</si>
  <si>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</si>
  <si>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</si>
  <si>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</si>
  <si>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</si>
  <si>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</si>
  <si>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</si>
  <si>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</si>
  <si>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</si>
  <si>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</si>
  <si>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</si>
  <si>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</si>
  <si>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</si>
  <si>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</si>
  <si>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</si>
  <si>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</si>
  <si>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</si>
  <si>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</si>
  <si>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</si>
  <si>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</si>
  <si>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</si>
  <si>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</si>
  <si>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</si>
  <si>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</si>
  <si>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</si>
  <si>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</si>
  <si>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</si>
  <si>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</si>
  <si>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</si>
  <si>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</si>
  <si>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</si>
  <si>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</si>
  <si>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</si>
  <si>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</si>
  <si>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</si>
  <si>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</si>
  <si>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</si>
  <si>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</si>
  <si>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</si>
  <si>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</si>
  <si>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</si>
  <si>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</si>
  <si>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</si>
  <si>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</si>
  <si>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</si>
  <si>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</si>
  <si>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</si>
  <si>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</si>
  <si>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</si>
  <si>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</si>
  <si>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</si>
  <si>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</si>
  <si>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</si>
  <si>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</si>
  <si>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</si>
  <si>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</si>
  <si>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</si>
  <si>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</si>
  <si>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</si>
  <si>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</si>
  <si>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</si>
  <si>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</si>
  <si>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</si>
  <si>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</si>
  <si>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</si>
  <si>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</si>
  <si>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</si>
  <si>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</si>
  <si>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</si>
  <si>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</si>
  <si>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</si>
  <si>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</si>
  <si>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</si>
  <si>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</si>
  <si>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</si>
  <si>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</si>
  <si>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</si>
  <si>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</si>
  <si>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</si>
  <si>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</si>
  <si>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</si>
  <si>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</si>
  <si>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</si>
  <si>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</si>
  <si>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</si>
  <si>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</si>
  <si>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</si>
  <si>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</si>
  <si>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</si>
  <si>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</si>
  <si>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</si>
  <si>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</si>
  <si>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</si>
  <si>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</si>
  <si>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</si>
  <si>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</si>
  <si>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</si>
  <si>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</si>
  <si>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</si>
  <si>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</si>
  <si>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</si>
  <si>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</si>
  <si>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</si>
  <si>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</si>
  <si>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</si>
  <si>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</si>
  <si>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</si>
  <si>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</si>
  <si>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</si>
  <si>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</si>
  <si>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</si>
  <si>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</si>
  <si>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</si>
  <si>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</si>
  <si>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</si>
  <si>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</si>
  <si>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</si>
  <si>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</si>
  <si>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</si>
  <si>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</si>
  <si>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</si>
  <si>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</si>
  <si>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</si>
  <si>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</si>
  <si>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</si>
  <si>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</si>
  <si>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</si>
  <si>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</si>
  <si>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</si>
  <si>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</si>
  <si>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</si>
  <si>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</si>
  <si>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</si>
  <si>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</si>
  <si>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</si>
  <si>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</si>
  <si>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</si>
  <si>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</si>
  <si>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</si>
  <si>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</si>
  <si>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</si>
  <si>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</si>
  <si>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</si>
  <si>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</si>
  <si>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</si>
  <si>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</si>
  <si>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</si>
  <si>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</si>
  <si>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</si>
  <si>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</si>
  <si>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</si>
  <si>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</si>
  <si>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</si>
  <si>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</si>
  <si>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</si>
  <si>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</si>
  <si>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</si>
  <si>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</si>
  <si>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</si>
  <si>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</si>
  <si>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</si>
  <si>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</si>
  <si>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</si>
  <si>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</si>
  <si>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</si>
  <si>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</si>
  <si>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</si>
  <si>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</si>
  <si>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</si>
  <si>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</si>
  <si>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</si>
  <si>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</si>
  <si>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</si>
  <si>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</si>
  <si>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</si>
  <si>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</si>
  <si>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</si>
  <si>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</si>
  <si>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</si>
  <si>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</si>
  <si>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</si>
  <si>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</si>
  <si>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</si>
  <si>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</si>
  <si>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</si>
  <si>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</si>
  <si>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</si>
  <si>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</si>
  <si>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</si>
  <si>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</si>
  <si>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</si>
  <si>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</si>
  <si>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</si>
  <si>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</si>
  <si>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</si>
  <si>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</si>
  <si>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</si>
  <si>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</si>
  <si>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</si>
  <si>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</si>
  <si>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</si>
  <si>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</si>
  <si>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</si>
  <si>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</si>
  <si>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</si>
  <si>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</si>
  <si>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</si>
  <si>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</si>
  <si>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</si>
  <si>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</si>
  <si>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</si>
  <si>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</si>
  <si>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</si>
  <si>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</si>
  <si>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</si>
  <si>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</si>
  <si>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</si>
  <si>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</si>
  <si>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</si>
  <si>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</si>
  <si>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</si>
  <si>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</si>
  <si>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</si>
  <si>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</si>
  <si>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</si>
  <si>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</si>
  <si>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</si>
  <si>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</si>
  <si>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</si>
  <si>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</si>
  <si>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</si>
  <si>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</si>
  <si>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</si>
  <si>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</si>
  <si>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</si>
  <si>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</si>
  <si>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</si>
  <si>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</si>
  <si>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</si>
  <si>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</si>
  <si>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</si>
  <si>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</si>
  <si>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</si>
  <si>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</si>
  <si>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</si>
  <si>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</si>
  <si>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</si>
  <si>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</si>
  <si>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</si>
  <si>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</si>
  <si>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</si>
  <si>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</si>
  <si>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</si>
  <si>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</si>
  <si>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</si>
  <si>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</si>
  <si>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</si>
  <si>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</si>
  <si>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</si>
  <si>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</si>
  <si>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</si>
  <si>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</si>
  <si>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</si>
  <si>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</si>
  <si>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</si>
  <si>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</si>
  <si>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</si>
  <si>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</si>
  <si>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</si>
  <si>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</si>
  <si>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</si>
  <si>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</si>
  <si>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</si>
  <si>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</si>
  <si>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</si>
  <si>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</si>
  <si>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</si>
  <si>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</si>
  <si>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</si>
  <si>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</si>
  <si>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</si>
  <si>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</si>
  <si>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</si>
  <si>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</si>
  <si>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</si>
  <si>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</si>
  <si>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</si>
  <si>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</si>
  <si>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</si>
  <si>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</si>
  <si>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</si>
  <si>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</si>
  <si>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</si>
  <si>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</si>
  <si>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</si>
  <si>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</si>
  <si>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</si>
  <si>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</si>
  <si>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</si>
  <si>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</si>
  <si>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</si>
  <si>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</si>
  <si>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</si>
  <si>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</si>
  <si>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</si>
  <si>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</si>
  <si>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</si>
  <si>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</si>
  <si>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</si>
  <si>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</si>
  <si>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</si>
  <si>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</si>
  <si>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</si>
  <si>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</si>
  <si>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</si>
  <si>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</si>
  <si>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</si>
  <si>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</si>
  <si>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</si>
  <si>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</si>
  <si>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</si>
  <si>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</si>
  <si>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</si>
  <si>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</si>
  <si>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</si>
  <si>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</si>
  <si>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</si>
  <si>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</si>
  <si>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</si>
  <si>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</si>
  <si>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</si>
  <si>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</si>
  <si>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</si>
  <si>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</si>
  <si>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</si>
  <si>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</si>
  <si>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</si>
  <si>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</si>
  <si>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</si>
  <si>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</si>
  <si>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</si>
  <si>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</si>
  <si>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</si>
  <si>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</si>
  <si>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</si>
  <si>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</si>
  <si>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</si>
  <si>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</si>
  <si>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</si>
  <si>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</si>
  <si>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</si>
  <si>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</si>
  <si>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</si>
  <si>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</si>
  <si>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</si>
  <si>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</si>
  <si>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</si>
  <si>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</si>
  <si>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</si>
  <si>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</si>
  <si>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</si>
  <si>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</si>
  <si>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</si>
  <si>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</si>
  <si>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</si>
  <si>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</si>
  <si>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</si>
  <si>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</si>
  <si>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</si>
  <si>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</si>
  <si>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</si>
  <si>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</si>
  <si>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</si>
  <si>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</si>
  <si>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</si>
  <si>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</si>
  <si>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</si>
  <si>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</si>
  <si>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</si>
  <si>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</si>
  <si>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</si>
  <si>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</si>
  <si>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</si>
  <si>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</si>
  <si>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</si>
  <si>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</si>
  <si>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</si>
  <si>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</si>
  <si>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</si>
  <si>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</si>
  <si>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</si>
  <si>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</si>
  <si>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</si>
  <si>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</si>
  <si>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</si>
  <si>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</si>
  <si>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</si>
  <si>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</si>
  <si>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</si>
  <si>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</si>
  <si>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</si>
  <si>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</si>
  <si>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</si>
  <si>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</si>
  <si>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</si>
  <si>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</si>
  <si>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</si>
  <si>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</si>
  <si>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</si>
  <si>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</si>
  <si>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</si>
  <si>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</si>
  <si>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</si>
  <si>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</si>
  <si>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</si>
  <si>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</si>
  <si>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</si>
  <si>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</si>
  <si>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</si>
  <si>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</si>
  <si>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</si>
  <si>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</si>
  <si>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</si>
  <si>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</si>
  <si>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</si>
  <si>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</si>
  <si>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</si>
  <si>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</si>
  <si>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</si>
  <si>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</si>
  <si>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</si>
  <si>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</si>
  <si>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</si>
  <si>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</si>
  <si>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</si>
  <si>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</si>
  <si>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</si>
  <si>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</si>
  <si>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</si>
  <si>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</si>
  <si>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</si>
  <si>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</si>
  <si>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</si>
  <si>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</si>
  <si>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</si>
  <si>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</si>
  <si>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</si>
  <si>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</si>
  <si>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</si>
  <si>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</si>
  <si>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</si>
  <si>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</si>
  <si>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</si>
  <si>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</si>
  <si>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</si>
  <si>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</si>
  <si>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</si>
  <si>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</si>
  <si>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</si>
  <si>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</si>
  <si>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</si>
  <si>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</si>
  <si>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</si>
  <si>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</si>
  <si>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</si>
  <si>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</si>
  <si>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</si>
  <si>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</si>
  <si>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</si>
  <si>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</si>
  <si>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</si>
  <si>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</si>
  <si>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</si>
  <si>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</si>
  <si>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</si>
  <si>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</si>
  <si>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</si>
  <si>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</si>
  <si>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</si>
  <si>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</si>
  <si>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</si>
  <si>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</si>
  <si>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</si>
  <si>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</si>
  <si>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</si>
  <si>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</si>
  <si>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</si>
  <si>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</si>
  <si>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</si>
  <si>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</si>
  <si>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</si>
  <si>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</si>
  <si>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</si>
  <si>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</si>
  <si>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</si>
  <si>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</si>
  <si>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</si>
  <si>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</si>
  <si>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</si>
  <si>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</si>
  <si>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</si>
  <si>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</si>
  <si>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</si>
  <si>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</si>
  <si>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</si>
  <si>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</si>
  <si>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</si>
  <si>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</si>
  <si>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</si>
  <si>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</si>
  <si>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</si>
  <si>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</si>
  <si>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</si>
  <si>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</si>
  <si>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</si>
  <si>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</si>
  <si>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</si>
  <si>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</si>
  <si>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</si>
  <si>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</si>
  <si>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</si>
  <si>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</si>
  <si>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</si>
  <si>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</si>
  <si>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</si>
  <si>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</si>
  <si>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</si>
  <si>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</si>
  <si>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</si>
  <si>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</si>
  <si>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</si>
  <si>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jed0717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</si>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</sst>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313.90039999999863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45976.848825925925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45976.848825925925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45976.848825925925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45976.848825925925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45976.848825925925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45976.848825925925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45976.848825925925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45976.848825925925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45976.848825925925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45976.848825925925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45976.848825925925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45976.848825925925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45976.848825925925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45976.848825925925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45976.848825925925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45976.848825925925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45976.848825925925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45976.848825925925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45976.848825925925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45976.848825925925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45976.848825925925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45976.848825925925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45976.848825925925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45976.848825925925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45976.848825925925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45976.848825925925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45976.848825925925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45976.848825925925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45976.848825925925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45976.848825925925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45976.848825925925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45976.848825925925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45976.848825925925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45976.848825925925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45976.848825925925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45976.848825925925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45976.848825925925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45976.848825925925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45976.848825925925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45976.848825925925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45976.848825925925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45976.848825925925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45976.848825925925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45976.848825925925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45976.848825925925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45976.848825925925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45976.848825925925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45976.848825925925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45976.848825925925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45976.848825925925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45976.848825925925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45976.848825925925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45976.848825925925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45976.848825925925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45976.848825925925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45976.848825925925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45976.848825925925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45976.848825925925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45976.848825925925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45976.848825925925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45976.848825925925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45976.848825925925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45976.848825925925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45976.848825925925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45976.848825925925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45976.848825925925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45976.848825925925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45976.848825925925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45976.848825925925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45976.848825925925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45976.848825925925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45976.848825925925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45976.848825925925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45976.848825925925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45976.848825925925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45976.848825925925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45976.848825925925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45976.848825925925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45976.848825925925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45976.848825925925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45976.848825925925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45976.848825925925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45976.848825925925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45976.848825925925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45976.848825925925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45976.848825925925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317E2807-0435-4CCD-ADBB-5A3EE8A2BF6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151.84898796296329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0.41248333333351184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0.12573564814374549</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45976.848825925925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45976.848825925925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45976.848825925925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45976.848825925925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45976.848825925925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45976.848825925925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45976.848825925925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45976.848825925925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45976.848825925925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45976.848825925925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45976.848825925925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45976.848825925925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45976.848825925925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45976.848825925925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45976.848825925925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45976.848825925925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45976.848825925925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45976.848825925925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45976.848825925925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45976.848825925925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45976.848825925925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45976.848825925925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45976.848825925925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45976.848825925925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45976.848825925925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45976.848825925925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45976.848825925925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45976.848825925925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45976.848825925925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45976.848825925925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45976.848825925925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45976.848825925925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45976.848825925925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45976.848825925925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45976.848825925925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45976.848825925925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45976.848825925925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45976.848825925925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45976.848825925925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45976.848825925925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45976.848825925925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45976.848825925925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45976.848825925925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45976.848825925925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45976.848825925925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45976.848825925925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45976.848825925925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45976.848825925925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45976.848825925925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45976.848825925925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45976.848825925925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45976.848825925925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45976.848825925925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45976.848825925925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45976.848825925925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45976.848825925925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45976.848825925925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45976.848825925925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45976.848825925925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45976.848825925925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45976.848825925925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45976.848825925925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45976.848825925925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45976.848825925925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45976.848825925925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45976.848825925925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45976.848825925925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45976.848825925925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45976.848825925925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45976.848825925925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45976.848825925925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45976.848825925925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45976.848825925925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45976.848825925925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45976.848825925925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45976.848825925925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45976.848825925925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45976.848825925925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45976.848825925925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45976.848825925925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45976.848825925925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45976.848825925925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45976.848825925925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45976.848825925925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45976.848825925925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45976.848825925925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45976.848825925925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45976.848825925925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45976.848825925925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45976.848825925925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45976.848825925925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45976.848825925925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45976.848825925925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45976.848825925925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45976.848825925925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45976.848825925925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45976.848825925925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45976.848825925925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45976.848825925925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45976.848825925925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45976.848825925925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45976.848825925925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45976.848825925925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45976.848825925925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45976.848825925925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45976.848825925925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45976.848825925925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45976.848825925925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45976.848825925925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45976.848825925925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45976.848825925925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45976.848825925925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45976.848825925925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45976.848825925925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45976.848825925925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45976.848825925925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45976.848825925925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45976.848825925925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45976.848825925925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45976.848825925925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45976.848825925925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45976.848825925925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45976.848825925925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45976.848825925925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45976.848825925925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45976.848825925925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45976.848825925925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45976.848825925925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45976.848825925925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45976.848825925925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45976.848825925925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45976.848825925925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45976.848825925925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45976.848825925925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45976.848825925925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45976.848825925925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45976.848825925925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45976.848825925925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45976.848825925925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45976.848825925925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45976.848825925925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45976.848825925925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45976.848825925925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45976.848825925925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45976.848825925925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45976.848825925925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45976.848825925925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45976.848825925925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45976.848825925925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45976.848825925925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45976.848825925925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45976.848825925925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45976.848825925925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45976.848825925925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45976.848825925925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45976.848825925925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45976.848825925925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45976.848825925925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45976.848825925925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45976.848825925925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45976.848825925925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45976.848825925925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45976.848825925925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45976.848825925925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45976.848825925925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45976.848825925925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45976.848825925925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45976.848825925925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45976.848825925925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45976.848825925925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45976.848825925925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45976.848825925925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45976.848825925925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45976.848825925925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45976.848825925925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45976.848825925925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45976.848825925925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45976.848825925925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45976.848825925925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45976.848825925925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45976.848825925925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45976.848825925925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45976.848825925925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45976.848825925925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45976.848825925925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45976.848825925925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45976.848825925925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45976.848825925925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45976.848825925925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45976.848825925925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45976.848825925925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45976.848825925925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45976.848825925925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45976.848825925925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45976.848825925925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45976.848825925925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45976.848825925925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45976.848825925925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45976.848825925925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45976.848825925925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45976.848825925925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45976.848825925925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45976.848825925925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45976.848825925925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45976.848825925925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45976.848825925925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45976.848825925925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45976.848825925925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45976.848825925925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45976.848825925925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45976.848825925925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45976.848825925925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45976.848825925925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45976.848825925925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45976.848825925925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45976.848825925925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45976.848825925925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45976.848825925925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45976.848825925925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45976.848825925925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45976.848825925925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45976.848825925925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45976.848825925925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45976.848825925925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45976.848825925925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45976.848825925925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45976.848825925925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45976.848825925925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45976.848825925925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45976.848825925925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45976.848825925925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45976.848825925925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45976.848825925925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45976.848825925925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45976.848825925925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45976.848825925925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45976.848825925925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45976.848825925925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45976.848825925925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45976.848825925925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45976.848825925925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45976.848825925925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45976.848825925925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45976.848825925925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45976.848825925925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45976.848825925925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45976.848825925925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45976.848825925925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45976.848825925925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45976.848825925925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45976.848825925925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45976.848825925925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45976.848825925925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45976.848825925925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45976.848825925925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45976.848825925925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45976.848825925925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45976.848825925925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45976.848825925925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45976.848825925925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45976.848825925925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45976.848825925925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45976.848825925925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45976.848825925925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45976.848825925925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45976.848825925925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45976.848825925925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45976.848825925925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45976.848825925925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45976.848825925925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45976.848825925925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45976.848825925925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45976.848825925925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45976.848825925925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45976.848825925925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45976.848825925925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45976.848825925925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45976.848825925925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45976.848825925925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45976.848825925925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45976.848825925925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45976.848825925925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45976.848825925925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45976.848825925925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45976.848825925925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45976.848825925925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45976.848825925925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45976.848825925925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45976.848825925925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45976.848825925925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45976.848825925925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45976.848825925925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45976.848825925925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45976.848825925925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45976.848825925925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45976.848825925925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45976.848825925925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45976.848825925925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45976.848825925925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45976.848825925925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45976.848825925925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45976.848825925925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45976.848825925925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45976.848825925925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45976.848825925925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45976.848825925925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45976.848825925925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45976.848825925925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45976.848825925925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45976.848825925925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45976.848825925925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45976.848825925925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45976.848825925925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45976.848825925925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45976.848825925925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45976.848825925925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45976.848825925925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45976.848825925925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45976.848825925925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45976.848825925925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45976.848825925925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45976.848825925925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45976.848825925925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45976.848825925925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45976.848825925925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45976.848825925925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45976.848825925925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45976.848825925925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45976.848825925925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45976.848825925925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45976.848825925925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45976.848825925925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45976.848825925925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45976.848825925925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45976.848825925925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45976.848825925925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45976.848825925925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45976.848825925925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45976.848825925925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45976.848825925925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45976.848825925925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45976.848825925925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45976.848825925925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45976.848825925925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45976.848825925925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45976.848825925925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45976.848825925925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45976.848825925925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45976.848825925925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45976.848825925925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45976.848825925925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45976.848825925925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45976.848825925925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45976.848825925925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45976.848825925925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45976.848825925925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45976.848825925925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45976.848825925925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45976.848825925925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45976.848825925925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45976.848825925925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45976.848825925925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45976.848825925925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45976.848825925925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45976.848825925925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45976.848825925925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45976.848825925925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45976.848825925925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45976.848825925925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45976.848825925925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45976.848825925925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45976.848825925925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45976.848825925925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45976.848825925925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45976.848825925925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45976.848825925925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45976.848825925925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45976.848825925925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45976.848825925925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45976.848825925925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45976.848825925925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45976.848825925925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45976.848825925925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45976.848825925925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45976.848825925925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45976.848825925925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45976.848825925925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45976.848825925925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45976.848825925925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45976.848825925925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45976.848825925925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45976.848825925925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45976.848825925925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45976.848825925925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45976.848825925925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45976.848825925925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45976.848825925925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45976.848825925925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45976.848825925925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45976.848825925925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45976.848825925925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45976.848825925925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45976.848825925925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45976.848825925925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45976.848825925925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45976.848825925925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45976.848825925925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45976.848825925925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45976.848825925925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45976.848825925925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45976.848825925925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45976.848825925925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45976.848825925925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45976.848825925925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45976.848825925925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45976.848825925925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45976.848825925925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45976.848825925925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45976.848825925925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45976.848825925925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45976.848825925925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45976.848825925925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45976.848825925925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45976.848825925925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45976.848825925925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45976.848825925925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45976.848825925925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45976.848825925925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45976.848825925925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45976.848825925925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45976.848825925925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45976.848825925925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45976.848825925925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45976.848825925925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45976.848825925925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45976.848825925925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45976.848825925925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45976.848825925925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45976.848825925925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45976.848825925925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45976.848825925925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45976.848825925925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45976.848825925925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45976.848825925925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45976.848825925925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45976.848825925925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45976.848825925925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45976.848825925925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45976.848825925925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45976.848825925925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45976.848825925925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45976.848825925925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45976.848825925925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45976.848825925925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45976.848825925925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45976.848825925925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45976.848825925925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45976.848825925925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45976.848825925925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45976.848825925925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45976.848825925925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45976.848825925925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45976.848825925925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45976.848825925925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45976.848825925925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45976.848825925925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45976.848825925925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45976.848825925925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45976.848825925925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45976.848825925925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45976.848825925925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45976.848825925925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45976.848825925925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45976.848825925925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45976.848825925925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45976.848825925925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45976.848825925925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45976.848825925925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45976.848825925925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45976.848825925925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45976.848825925925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45976.848825925925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45976.848825925925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45976.848825925925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45976.848825925925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45976.848825925925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45976.848825925925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45976.848825925925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45976.848825925925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45976.848825925925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45976.848825925925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45976.848825925925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45976.848825925925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45976.848825925925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45976.848825925925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45976.848825925925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45976.848825925925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45976.848825925925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45976.848825925925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45976.848825925925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45976.848825925925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45976.848825925925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45976.848825925925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45976.848825925925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45976.848825925925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45976.848825925925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45976.848825925925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45976.848825925925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45976.848825925925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45976.848825925925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45976.848825925925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45976.848825925925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45976.848825925925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45976.848825925925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45976.848825925925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45976.848825925925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45976.848825925925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45976.848825925925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45976.848825925925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45976.848825925925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45976.848825925925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45976.848825925925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45976.848825925925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45976.848825925925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45976.848825925925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45976.848825925925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45976.848825925925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45976.848825925925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45976.848825925925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45976.848825925925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45976.848825925925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45976.848825925925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45976.848825925925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45976.848825925925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45976.848825925925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45976.848825925925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45976.848825925925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45976.848825925925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45976.848825925925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45976.848825925925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45976.848825925925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45976.848825925925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45976.848825925925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45976.848825925925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45976.848825925925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45976.848825925925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45976.848825925925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45976.848825925925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45976.848825925925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45976.848825925925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45976.848825925925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45976.848825925925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45976.848825925925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45976.848825925925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45976.848825925925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45976.848825925925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45976.848825925925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45976.848825925925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45976.848825925925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45976.848825925925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45976.848825925925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45976.848825925925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45976.848825925925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45976.848825925925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45976.848825925925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45976.848825925925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45976.848825925925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45976.848825925925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45976.848825925925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45976.848825925925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45976.848825925925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45976.848825925925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45976.848825925925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45976.848825925925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45976.848825925925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45976.848825925925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45976.848825925925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45976.848825925925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45976.848825925925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45976.848825925925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45976.848825925925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45976.848825925925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45976.848825925925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45976.848825925925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45976.848825925925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45976.848825925925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45976.848825925925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45976.848825925925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45976.848825925925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45976.848825925925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45976.848825925925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45976.848825925925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45976.848825925925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45976.848825925925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45976.848825925925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45976.848825925925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45976.848825925925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45976.848825925925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45976.848825925925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45976.848825925925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45976.848825925925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45976.848825925925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45976.848825925925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45976.848825925925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45976.848825925925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45976.848825925925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45976.848825925925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45976.848825925925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45976.848825925925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45976.848825925925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45976.848825925925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45976.848825925925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45976.848825925925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45976.848825925925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45976.848825925925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45976.848825925925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45976.848825925925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45976.848825925925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45976.848825925925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45976.848825925925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45976.848825925925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45976.848825925925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45976.848825925925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45976.848825925925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45976.848825925925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45976.848825925925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45976.848825925925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45976.848825925925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45976.848825925925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45976.848825925925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45976.848825925925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45976.848825925925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45976.848825925925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45976.848825925925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45976.848825925925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45976.848825925925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45976.848825925925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45976.848825925925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45976.848825925925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45976.848825925925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45976.848825925925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45976.848825925925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45976.848825925925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45976.848825925925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45976.848825925925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45976.848825925925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45976.848825925925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45976.848825925925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45976.848825925925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45976.848825925925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45976.848825925925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45976.848825925925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45976.848825925925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45976.848825925925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45976.848825925925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45976.848825925925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45976.848825925925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45976.848825925925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45976.848825925925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45976.848825925925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45976.848825925925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45976.848825925925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45976.848825925925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45976.848825925925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45976.848825925925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45976.848825925925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45976.848825925925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45976.848825925925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45976.848825925925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45976.848825925925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45976.848825925925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45976.848825925925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45976.848825925925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45976.848825925925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45976.848825925925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45976.848825925925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45976.848825925925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45976.848825925925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45976.848825925925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45976.848825925925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45976.848825925925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45976.848825925925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45976.848825925925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45976.848825925925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45976.848825925925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45976.848825925925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45976.848825925925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45976.848825925925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45976.848825925925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45976.848825925925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45976.848825925925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45976.848825925925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45976.848825925925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45976.848825925925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45976.848825925925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45976.848825925925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45976.848825925925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45976.848825925925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45976.848825925925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45976.848825925925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45976.848825925925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45976.848825925925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45976.848825925925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45976.848825925925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45976.848825925925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45976.848825925925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45976.848825925925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45976.848825925925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45976.848825925925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45976.848825925925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45976.848825925925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45976.848825925925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45976.848825925925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45976.848825925925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45976.848825925925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45976.848825925925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45976.848825925925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45976.848825925925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45976.848825925925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45976.848825925925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45976.848825925925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45976.848825925925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45976.848825925925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45976.848825925925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45976.848825925925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45976.848825925925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45976.848825925925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45976.848825925925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45976.848825925925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45976.848825925925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45976.848825925925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45976.848825925925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45976.848825925925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45976.848825925925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45976.848825925925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45976.848825925925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45976.848825925925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45976.848825925925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45976.848825925925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45976.848825925925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45976.848825925925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45976.848825925925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45976.848825925925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45976.848825925925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45976.848825925925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45976.848825925925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45976.848825925925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45976.848825925925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45976.848825925925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45976.848825925925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45976.848825925925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45976.848825925925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45976.848825925925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45976.848825925925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45976.848825925925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45976.848825925925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45976.848825925925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45976.848825925925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45976.848825925925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45976.848825925925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45976.848825925925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45976.848825925925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45976.848825925925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45976.848825925925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45976.848825925925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45976.848825925925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45976.848825925925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45976.848825925925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45976.848825925925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45976.848825925925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45976.848825925925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45976.848825925925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45976.848825925925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45976.848825925925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45976.848825925925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45976.848825925925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45976.848825925925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45976.848825925925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45976.848825925925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45976.848825925925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45976.848825925925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45976.848825925925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45976.848825925925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45976.848825925925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45976.848825925925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45976.848825925925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45976.848825925925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45976.848825925925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45976.848825925925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45976.848825925925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45976.848825925925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45976.848825925925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45976.848825925925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45976.848825925925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45976.848825925925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45976.848825925925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45976.848825925925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45976.848825925925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45976.848825925925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45976.848825925925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45976.848825925925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45976.848825925925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45976.848825925925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45976.848825925925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45976.848825925925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45976.848825925925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45976.848825925925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45976.848825925925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45976.848825925925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45976.848825925925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45976.848825925925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45976.848825925925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45976.848825925925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45976.848825925925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45976.848825925925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45976.848825925925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45976.848825925925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45976.848825925925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45976.848825925925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45976.848825925925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45976.848825925925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45976.848825925925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45976.848825925925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45976.848825925925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45976.848825925925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45976.848825925925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45976.848825925925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45976.848825925925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45976.848825925925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45976.848825925925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45976.848825925925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45976.848825925925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45976.848825925925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45976.848825925925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45976.848825925925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45976.848825925925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45976.848825925925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45976.848825925925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45976.848825925925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45976.848825925925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45976.848825925925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45976.848825925925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45976.848825925925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45976.848825925925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45976.848825925925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45976.848825925925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45976.848825925925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45976.848825925925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45976.848825925925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45976.848825925925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45976.848825925925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45976.848825925925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45976.848825925925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45976.848825925925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45976.848825925925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45976.848825925925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45976.848825925925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45976.848825925925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45976.848825925925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45976.848825925925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45976.848825925925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45976.848825925925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45976.848825925925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45976.848825925925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45976.848825925925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45976.848825925925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45976.848825925925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45976.848825925925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45976.848825925925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45976.848825925925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45976.848825925925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45976.848825925925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45976.848825925925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45976.848825925925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45976.848825925925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45976.848825925925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45976.848825925925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45976.848825925925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45976.848825925925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45976.848825925925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45976.848825925925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45976.848825925925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45976.848825925925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45976.848825925925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45976.848825925925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45976.848825925925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45976.848825925925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45976.848825925925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45976.848825925925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45976.848825925925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45976.848825925925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45976.848825925925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45976.848825925925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45976.848825925925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45976.848825925925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45976.848825925925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45976.848825925925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45976.848825925925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45976.848825925925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45976.848825925925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45976.848825925925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45976.848825925925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45976.848825925925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45976.848825925925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45976.848825925925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45976.848825925925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45976.848825925925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45976.848825925925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45976.848825925925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45976.848825925925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45976.848825925925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45976.848825925925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45976.848825925925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45976.848825925925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45976.848825925925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45976.848825925925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45976.848825925925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45976.848825925925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45976.848825925925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45976.848825925925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45976.848825925925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45976.848825925925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45976.848825925925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45976.848825925925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45976.848825925925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45976.848825925925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45976.848825925925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45976.848825925925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45976.848825925925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45976.848825925925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45976.848825925925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45976.848825925925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45976.848825925925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45976.848825925925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45976.848825925925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45976.848825925925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45976.848825925925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45976.848825925925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45976.848825925925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45976.848825925925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45976.848825925925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45976.848825925925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45976.848825925925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45976.848825925925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45976.848825925925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45976.848825925925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45976.848825925925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45976.848825925925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45976.848825925925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45976.848825925925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45976.848825925925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45976.848825925925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45976.848825925925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45976.848825925925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45976.848825925925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45976.848825925925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45976.848825925925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45976.848825925925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45976.848825925925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45976.848825925925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45976.848825925925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45976.848825925925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45976.848825925925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45976.848825925925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45976.848825925925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45976.848825925925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45976.848825925925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45976.848825925925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45976.848825925925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45976.848825925925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45976.848825925925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45976.848825925925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45976.848825925925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45976.848825925925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45976.848825925925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45976.848825925925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45976.848825925925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45976.848825925925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45976.848825925925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45976.848825925925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45976.848825925925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45976.848825925925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45976.848825925925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45976.848825925925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45976.848825925925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45976.848825925925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45976.848825925925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45976.848825925925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45976.848825925925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45976.848825925925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45976.848825925925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45976.848825925925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45976.848825925925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45976.848825925925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45976.848825925925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45976.848825925925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45976.848825925925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45976.848825925925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45976.848825925925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45976.848825925925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45976.848825925925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45976.848825925925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45976.848825925925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45976.848825925925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45976.848825925925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45976.848825925925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45976.848825925925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45976.848825925925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45976.848825925925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45976.848825925925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45976.848825925925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45976.848825925925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45976.848825925925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45976.848825925925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45976.848825925925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45976.848825925925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45976.848825925925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273.36810833332856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0.25971712962927995</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6.255277777381707E-2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R4</v>
      </c>
      <c r="C5" s="94"/>
      <c r="D5" s="92" t="s">
        <v>39116</v>
      </c>
      <c r="E5" s="95"/>
      <c r="F5" s="96"/>
      <c r="G5" s="97">
        <f ca="1">IFERROR(NOW()-F5,"")</f>
        <v>45976.848825925925</v>
      </c>
      <c r="H5" s="96"/>
      <c r="I5" s="135" t="str">
        <f>IFERROR(VLOOKUP(D5,DB!A:F,6,0),"")</f>
        <v>SCECO+STB</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45976.848825925925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45976.848825925925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45976.848825925925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45976.848825925925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45976.848825925925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45976.848825925925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45976.848825925925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45976.848825925925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45976.848825925925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45976.848825925925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45976.848825925925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45976.848825925925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45976.848825925925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45976.848825925925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45976.848825925925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45976.848825925925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45976.848825925925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45976.848825925925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45976.848825925925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45976.848825925925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45976.848825925925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45976.848825925925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45976.848825925925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45976.848825925925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45976.848825925925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45976.848825925925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45976.848825925925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45976.848825925925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45976.848825925925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45976.848825925925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45976.848825925925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45976.848825925925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45976.848825925925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45976.848825925925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45976.848825925925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45976.848825925925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45976.848825925925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45976.848825925925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45976.848825925925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45976.848825925925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45976.848825925925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45976.848825925925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45976.848825925925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45976.848825925925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45976.848825925925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45976.848825925925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45976.848825925925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45976.848825925925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45976.848825925925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45976.848825925925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45976.848825925925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45976.848825925925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45976.848825925925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45976.848825925925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45976.848825925925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45976.848825925925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45976.848825925925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45976.848825925925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45976.848825925925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45976.848825925925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45976.848825925925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45976.848825925925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45976.848825925925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45976.848825925925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45976.848825925925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45976.848825925925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45976.848825925925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45976.848825925925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45976.848825925925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45976.848825925925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45976.848825925925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45976.848825925925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45976.848825925925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45976.848825925925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45976.848825925925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45976.848825925925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45976.848825925925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85.016765740736446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50.659948611108121</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28.187714814812352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38409</v>
      </c>
      <c r="E6" s="124" t="s">
        <v>39021</v>
      </c>
      <c r="F6" s="124"/>
      <c r="G6" s="126">
        <f t="shared" ref="G6:G37" ca="1" si="2">IFERROR(NOW()-F6,"")</f>
        <v>45976.848825925925</v>
      </c>
      <c r="H6" s="125">
        <v>45976.36105324074</v>
      </c>
      <c r="I6" s="124" t="str">
        <f>IFERROR(VLOOKUP(D6,DB!A:F,6,0),"")</f>
        <v>SCECO</v>
      </c>
      <c r="J6" s="124" t="str">
        <f>IFERROR(VLOOKUP(D6,DB!A:G,7,0),"")</f>
        <v>Good</v>
      </c>
      <c r="K6" s="124" t="s">
        <v>39126</v>
      </c>
      <c r="L6" s="124" t="str">
        <f>IFERROR(VLOOKUP(D6,DB!A:I,9,0),"")</f>
        <v>Latis</v>
      </c>
    </row>
    <row r="7" spans="1:13" ht="30.75">
      <c r="A7" s="124" t="s">
        <v>39125</v>
      </c>
      <c r="B7" s="124" t="str">
        <f>IFERROR(VLOOKUP(D7,DB!A:K,11,0),"")</f>
        <v>R5</v>
      </c>
      <c r="C7" s="124">
        <v>3</v>
      </c>
      <c r="D7" s="124" t="s">
        <v>38148</v>
      </c>
      <c r="E7" s="124" t="s">
        <v>39021</v>
      </c>
      <c r="F7" s="124"/>
      <c r="G7" s="126">
        <f t="shared" ca="1" si="2"/>
        <v>45976.848825925925</v>
      </c>
      <c r="H7" s="125">
        <v>45976.442164351851</v>
      </c>
      <c r="I7" s="124" t="str">
        <f>IFERROR(VLOOKUP(D7,DB!A:F,6,0),"")</f>
        <v>SCECO</v>
      </c>
      <c r="J7" s="124" t="str">
        <f>IFERROR(VLOOKUP(D7,DB!A:G,7,0),"")</f>
        <v>Haj Removal</v>
      </c>
      <c r="K7" s="124" t="s">
        <v>39127</v>
      </c>
      <c r="L7" s="124" t="str">
        <f>IFERROR(VLOOKUP(D7,DB!A:I,9,0),"")</f>
        <v>Latis</v>
      </c>
    </row>
    <row r="8" spans="1:13" ht="30.75">
      <c r="A8" s="124" t="s">
        <v>39125</v>
      </c>
      <c r="B8" s="124" t="str">
        <f>IFERROR(VLOOKUP(D8,DB!A:K,11,0),"")</f>
        <v>R5</v>
      </c>
      <c r="C8" s="124">
        <v>2</v>
      </c>
      <c r="D8" s="124" t="s">
        <v>38268</v>
      </c>
      <c r="E8" s="124" t="s">
        <v>39021</v>
      </c>
      <c r="F8" s="124"/>
      <c r="G8" s="126">
        <f t="shared" ca="1" si="2"/>
        <v>45976.848825925925</v>
      </c>
      <c r="H8" s="158">
        <v>45976.54896990741</v>
      </c>
      <c r="I8" s="124" t="str">
        <f>IFERROR(VLOOKUP(D8,DB!A:F,6,0),"")</f>
        <v>SCECO</v>
      </c>
      <c r="J8" s="124" t="str">
        <f>IFERROR(VLOOKUP(D8,DB!A:G,7,0),"")</f>
        <v>Good</v>
      </c>
      <c r="K8" s="124" t="s">
        <v>39127</v>
      </c>
      <c r="L8" s="124" t="str">
        <f>IFERROR(VLOOKUP(D8,DB!A:I,9,0),"")</f>
        <v>Latis</v>
      </c>
    </row>
    <row r="9" spans="1:13">
      <c r="A9" s="124"/>
      <c r="B9" s="124" t="str">
        <f>IFERROR(VLOOKUP(D9,DB!A:K,11,0),"")</f>
        <v/>
      </c>
      <c r="C9" s="124"/>
      <c r="D9" s="124"/>
      <c r="E9" s="124"/>
      <c r="F9" s="124"/>
      <c r="G9" s="126">
        <f t="shared" ca="1" si="2"/>
        <v>45976.848825925925</v>
      </c>
      <c r="H9" s="124"/>
      <c r="I9" s="124" t="str">
        <f>IFERROR(VLOOKUP(D9,DB!A:F,6,0),"")</f>
        <v/>
      </c>
      <c r="J9" s="124" t="str">
        <f>IFERROR(VLOOKUP(D9,DB!A:G,7,0),"")</f>
        <v/>
      </c>
      <c r="K9" s="124"/>
      <c r="L9" s="124" t="str">
        <f>IFERROR(VLOOKUP(D9,DB!A:I,9,0),"")</f>
        <v/>
      </c>
    </row>
    <row r="10" spans="1:13">
      <c r="A10" s="124"/>
      <c r="B10" s="124" t="str">
        <f>IFERROR(VLOOKUP(D10,DB!A:K,11,0),"")</f>
        <v>R5</v>
      </c>
      <c r="C10" s="124"/>
      <c r="D10" s="124" t="s">
        <v>33042</v>
      </c>
      <c r="E10" s="124"/>
      <c r="F10" s="124"/>
      <c r="G10" s="126">
        <f t="shared" ca="1" si="2"/>
        <v>45976.848825925925</v>
      </c>
      <c r="H10" s="124"/>
      <c r="I10" s="124" t="str">
        <f>IFERROR(VLOOKUP(D10,DB!A:F,6,0),"")</f>
        <v>SCECO</v>
      </c>
      <c r="J10" s="124" t="str">
        <f>IFERROR(VLOOKUP(D10,DB!A:G,7,0),"")</f>
        <v>Dead</v>
      </c>
      <c r="K10" s="124"/>
      <c r="L10" s="124" t="str">
        <f>IFERROR(VLOOKUP(D10,DB!A:I,9,0),"")</f>
        <v>Latis</v>
      </c>
    </row>
    <row r="11" spans="1:13">
      <c r="A11" s="124"/>
      <c r="B11" s="124" t="str">
        <f>IFERROR(VLOOKUP(D11,DB!A:K,11,0),"")</f>
        <v/>
      </c>
      <c r="C11" s="124"/>
      <c r="D11" s="124"/>
      <c r="E11" s="124"/>
      <c r="F11" s="124"/>
      <c r="G11" s="126">
        <f t="shared" ca="1" si="2"/>
        <v>45976.848825925925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45976.848825925925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45976.848825925925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45976.848825925925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45976.848825925925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45976.848825925925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45976.848825925925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45976.848825925925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45976.848825925925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45976.848825925925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45976.848825925925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45976.848825925925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45976.848825925925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45976.848825925925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45976.848825925925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45976.848825925925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45976.848825925925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45976.848825925925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45976.848825925925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45976.848825925925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45976.848825925925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45976.848825925925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45976.848825925925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45976.848825925925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45976.848825925925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45976.848825925925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45976.848825925925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45976.848825925925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45976.848825925925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45976.848825925925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45976.848825925925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45976.848825925925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45976.848825925925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45976.848825925925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45976.848825925925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45976.848825925925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45976.848825925925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45976.848825925925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45976.848825925925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45976.848825925925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45976.848825925925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45976.848825925925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45976.848825925925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45976.848825925925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45976.848825925925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45976.848825925925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45976.848825925925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45976.848825925925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45976.848825925925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45976.848825925925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45976.848825925925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45976.848825925925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45976.848825925925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45976.848825925925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45976.848825925925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45976.848825925925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45976.848825925925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45976.848825925925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45976.848825925925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45976.848825925925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45976.848825925925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45976.848825925925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45976.848825925925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45976.848825925925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45976.848825925925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45976.848825925925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45976.848825925925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45976.848825925925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45976.848825925925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45976.848825925925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45976.848825925925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45976.848825925925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45976.848825925925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45976.848825925925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45976.848825925925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45976.848825925925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45976.848825925925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45976.848825925925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45976.848825925925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45976.848825925925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45976.848825925925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45976.848825925925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45976.848825925925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45976.848825925925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45976.848825925925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45976.848825925925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45976.848825925925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45976.848825925925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45976.848825925925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45976.848825925925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45976.848825925925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45976.848825925925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45976.848825925925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45976.848825925925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45976.848825925925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45976.848825925925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45976.848825925925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45976.848825925925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45976.848825925925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45976.848825925925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45976.848825925925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45976.848825925925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45976.848825925925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45976.848825925925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45976.848825925925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45976.848825925925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45976.848825925925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45976.848825925925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45976.848825925925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45976.848825925925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45976.848825925925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45976.848825925925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45976.848825925925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45976.848825925925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45976.848825925925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45976.848825925925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45976.848825925925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45976.848825925925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45976.848825925925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45976.848825925925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45976.848825925925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45976.848825925925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45976.848825925925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45976.848825925925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45976.848825925925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45976.848825925925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45976.848825925925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45976.848825925925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45976.848825925925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45976.848825925925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45976.848825925925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45976.848825925925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45976.848825925925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45976.848825925925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45976.848825925925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45976.848825925925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45976.848825925925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45976.848825925925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45976.848825925925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45976.848825925925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45976.848825925925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45976.848825925925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45976.848825925925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45976.848825925925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45976.848825925925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45976.848825925925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45976.848825925925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45976.848825925925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45976.848825925925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45976.848825925925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45976.848825925925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45976.848825925925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45976.848825925925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45976.848825925925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45976.848825925925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45976.848825925925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45976.848825925925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45976.848825925925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45976.848825925925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45976.848825925925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45976.848825925925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45976.848825925925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45976.848825925925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45976.848825925925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45976.848825925925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45976.848825925925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45976.848825925925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45976.848825925925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45976.848825925925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45976.848825925925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45976.848825925925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45976.848825925925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45976.848825925925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45976.848825925925</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45976.848825925925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45976.848825925925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45976.848825925925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45976.848825925925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45976.848825925925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45976.848825925925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45976.848825925925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45976.848825925925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45976.848825925925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45976.848825925925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45976.848825925925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45976.848825925925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45976.848825925925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45976.848825925925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45976.848825925925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45976.848825925925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45976.848825925925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45976.848825925925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45976.848825925925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45976.848825925925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45976.848825925925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45976.848825925925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45976.848825925925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45976.848825925925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45976.848825925925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45976.848825925925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45976.848825925925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45976.848825925925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45976.848825925925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45976.848825925925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45976.848825925925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45976.848825925925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45976.848825925925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45976.848825925925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45976.848825925925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45976.848825925925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45976.848825925925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45976.848825925925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45976.848825925925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45976.848825925925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45976.848825925925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45976.848825925925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45976.848825925925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45976.848825925925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45976.848825925925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45976.848825925925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45976.848825925925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45976.848825925925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45976.848825925925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45976.848825925925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45976.848825925925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45976.848825925925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45976.848825925925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45976.848825925925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45976.848825925925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45976.848825925925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45976.848825925925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45976.848825925925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45976.848825925925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45976.848825925925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45976.848825925925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45976.848825925925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45976.848825925925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45976.848825925925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45976.848825925925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45976.848825925925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45976.848825925925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45976.848825925925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45976.848825925925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45976.848825925925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45976.848825925925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45976.848825925925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45976.848825925925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45976.848825925925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45976.848825925925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45976.848825925925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45976.848825925925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45976.848825925925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45976.848825925925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45976.848825925925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45976.848825925925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45976.848825925925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45976.848825925925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45976.848825925925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45976.848825925925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45976.848825925925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45976.848825925925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45976.848825925925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45976.848825925925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45976.848825925925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45976.848825925925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45976.848825925925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45976.848825925925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45976.848825925925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45976.848825925925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45976.848825925925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45976.848825925925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45976.848825925925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45976.848825925925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45976.848825925925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45976.848825925925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45976.848825925925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45976.848825925925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45976.848825925925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45976.848825925925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45976.848825925925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45976.848825925925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45976.848825925925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45976.848825925925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45976.848825925925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2025-11-15T17:24:20Z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