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12" documentId="120_S{2AC9BD13-BADA-5192-A53E-5A8FF88502F6}" xr6:coauthVersionLast="47" xr6:coauthVersionMax="47" xr10:uidLastSave="{1AE17EF2-EFAD-488F-A980-A9DDFDBB973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6" i="5"/>
  <c r="L17" i="5"/>
  <c r="L18" i="5"/>
  <c r="L19" i="5"/>
  <c r="L20" i="5"/>
  <c r="L21" i="5"/>
  <c r="L22" i="5"/>
  <c r="L23" i="5"/>
  <c r="L24" i="5"/>
  <c r="J16" i="5"/>
  <c r="J17" i="5"/>
  <c r="J18" i="5"/>
  <c r="J19" i="5"/>
  <c r="J20" i="5"/>
  <c r="J21" i="5"/>
  <c r="J22" i="5"/>
  <c r="J23" i="5"/>
  <c r="J24" i="5"/>
  <c r="I16" i="5"/>
  <c r="I17" i="5"/>
  <c r="I18" i="5"/>
  <c r="I19" i="5"/>
  <c r="I20" i="5"/>
  <c r="I21" i="5"/>
  <c r="I22" i="5"/>
  <c r="I23" i="5"/>
  <c r="I24" i="5"/>
  <c r="B16" i="5"/>
  <c r="B17" i="5"/>
  <c r="B18" i="5"/>
  <c r="B19" i="5"/>
  <c r="B20" i="5"/>
  <c r="B21" i="5"/>
  <c r="B22" i="5"/>
  <c r="B23" i="5"/>
  <c r="B24" i="5"/>
  <c r="G16" i="5"/>
  <c r="G17" i="5"/>
  <c r="G18" i="5"/>
  <c r="G19" i="5"/>
  <c r="G20" i="5"/>
  <c r="G21" i="5"/>
  <c r="G22" i="5"/>
  <c r="G23" i="5"/>
  <c r="G24"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L14" i="5"/>
  <c r="L15" i="5"/>
  <c r="J6" i="5"/>
  <c r="J7" i="5"/>
  <c r="J8" i="5"/>
  <c r="J9" i="5"/>
  <c r="J10" i="5"/>
  <c r="J11" i="5"/>
  <c r="J12" i="5"/>
  <c r="J13" i="5"/>
  <c r="J14" i="5"/>
  <c r="J15" i="5"/>
  <c r="I6" i="5"/>
  <c r="I7" i="5"/>
  <c r="I8" i="5"/>
  <c r="I9" i="5"/>
  <c r="I10" i="5"/>
  <c r="I11" i="5"/>
  <c r="I12" i="5"/>
  <c r="I13" i="5"/>
  <c r="I14" i="5"/>
  <c r="I15" i="5"/>
  <c r="B6" i="5"/>
  <c r="B7" i="5"/>
  <c r="B8" i="5"/>
  <c r="B9" i="5"/>
  <c r="B10" i="5"/>
  <c r="B11" i="5"/>
  <c r="B12" i="5"/>
  <c r="B13" i="5"/>
  <c r="B14" i="5"/>
  <c r="B15" i="5"/>
  <c r="G6" i="5"/>
  <c r="G7" i="5"/>
  <c r="G8" i="5"/>
  <c r="G9" i="5"/>
  <c r="G10" i="5"/>
  <c r="G11" i="5"/>
  <c r="G12" i="5"/>
  <c r="G13" i="5"/>
  <c r="G14" i="5"/>
  <c r="G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<sst xmlns="http://schemas.openxmlformats.org/spreadsheetml/2006/main" count="181591" uniqueCount="39210">
  <si>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</si>
  <si>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</si>
  <si>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</si>
  <si>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</si>
  <si>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</si>
  <si>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</si>
  <si>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</si>
  <si>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</si>
  <si>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</si>
  <si>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</si>
  <si>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</si>
  <si>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</si>
  <si>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</si>
  <si>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</si>
  <si>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</si>
  <si>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</si>
  <si>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</si>
  <si>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</si>
  <si>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</si>
  <si>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</si>
  <si>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</si>
  <si>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</si>
  <si>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</si>
  <si>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</si>
  <si>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</si>
  <si>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</si>
  <si>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</si>
  <si>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</si>
  <si>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</si>
  <si>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</si>
  <si>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</si>
  <si>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</si>
  <si>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</si>
  <si>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</si>
  <si>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</si>
  <si>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</si>
  <si>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</si>
  <si>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</si>
  <si>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</si>
  <si>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</si>
  <si>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</si>
  <si>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</si>
  <si>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</si>
  <si>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</si>
  <si>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</si>
  <si>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</si>
  <si>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</si>
  <si>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</si>
  <si>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</si>
  <si>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</si>
  <si>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</si>
  <si>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</si>
  <si>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</si>
  <si>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</si>
  <si>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</si>
  <si>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</si>
  <si>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</si>
  <si>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</si>
  <si>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</si>
  <si>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</si>
  <si>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</si>
  <si>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</si>
  <si>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</si>
  <si>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</si>
  <si>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</si>
  <si>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</si>
  <si>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</si>
  <si>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</si>
  <si>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</si>
  <si>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</si>
  <si>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</si>
  <si>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</si>
  <si>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</si>
  <si>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</si>
  <si>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</si>
  <si>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</si>
  <si>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</si>
  <si>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</si>
  <si>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</si>
  <si>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</si>
  <si>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</si>
  <si>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</si>
  <si>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</si>
  <si>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</si>
  <si>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</si>
  <si>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</si>
  <si>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</si>
  <si>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</si>
  <si>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</si>
  <si>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</si>
  <si>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</si>
  <si>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</si>
  <si>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</si>
  <si>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</si>
  <si>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</si>
  <si>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</si>
  <si>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</si>
  <si>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</si>
  <si>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</si>
  <si>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</si>
  <si>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</si>
  <si>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</si>
  <si>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</si>
  <si>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</si>
  <si>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</si>
  <si>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</si>
  <si>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</si>
  <si>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</si>
  <si>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</si>
  <si>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</si>
  <si>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</si>
  <si>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</si>
  <si>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</si>
  <si>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</si>
  <si>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</si>
  <si>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</si>
  <si>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</si>
  <si>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</si>
  <si>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</si>
  <si>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</si>
  <si>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</si>
  <si>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</si>
  <si>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</si>
  <si>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</si>
  <si>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</si>
  <si>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</si>
  <si>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</si>
  <si>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</si>
  <si>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</si>
  <si>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</si>
  <si>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</si>
  <si>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</si>
  <si>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</si>
  <si>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</si>
  <si>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</si>
  <si>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</si>
  <si>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</si>
  <si>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</si>
  <si>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</si>
  <si>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</si>
  <si>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</si>
  <si>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</si>
  <si>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</si>
  <si>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</si>
  <si>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</si>
  <si>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</si>
  <si>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</si>
  <si>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</si>
  <si>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</si>
  <si>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</si>
  <si>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</si>
  <si>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</si>
  <si>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</si>
  <si>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</si>
  <si>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</si>
  <si>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</si>
  <si>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</si>
  <si>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</si>
  <si>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</si>
  <si>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</si>
  <si>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</si>
  <si>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</si>
  <si>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</si>
  <si>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</si>
  <si>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</si>
  <si>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</si>
  <si>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</si>
  <si>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</si>
  <si>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</si>
  <si>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</si>
  <si>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</si>
  <si>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</si>
  <si>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</si>
  <si>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</si>
  <si>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</si>
  <si>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</si>
  <si>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</si>
  <si>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</si>
  <si>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</si>
  <si>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</si>
  <si>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</si>
  <si>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</si>
  <si>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</si>
  <si>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</si>
  <si>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</si>
  <si>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</si>
  <si>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</si>
  <si>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</si>
  <si>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</si>
  <si>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</si>
  <si>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</si>
  <si>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</si>
  <si>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</si>
  <si>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</si>
  <si>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</si>
  <si>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</si>
  <si>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</si>
  <si>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</si>
  <si>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</si>
  <si>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</si>
  <si>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</si>
  <si>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</si>
  <si>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</si>
  <si>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</si>
  <si>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</si>
  <si>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</si>
  <si>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</si>
  <si>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</si>
  <si>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</si>
  <si>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</si>
  <si>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</si>
  <si>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</si>
  <si>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</si>
  <si>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</si>
  <si>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</si>
  <si>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</si>
  <si>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</si>
  <si>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</si>
  <si>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</si>
  <si>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</si>
  <si>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</si>
  <si>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</si>
  <si>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</si>
  <si>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</si>
  <si>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</si>
  <si>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</si>
  <si>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</si>
  <si>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</si>
  <si>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</si>
  <si>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</si>
  <si>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</si>
  <si>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</si>
  <si>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</si>
  <si>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</si>
  <si>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</si>
  <si>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</si>
  <si>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</si>
  <si>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</si>
  <si>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</si>
  <si>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</si>
  <si>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</si>
  <si>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</si>
  <si>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</si>
  <si>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</si>
  <si>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</si>
  <si>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</si>
  <si>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</si>
  <si>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</si>
  <si>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</si>
  <si>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</si>
  <si>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</si>
  <si>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</si>
  <si>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</si>
  <si>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</si>
  <si>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</si>
  <si>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</si>
  <si>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</si>
  <si>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</si>
  <si>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</si>
  <si>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</si>
  <si>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</si>
  <si>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</si>
  <si>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</si>
  <si>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</si>
  <si>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</si>
  <si>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</si>
  <si>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</si>
  <si>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</si>
  <si>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</si>
  <si>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</si>
  <si>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</si>
  <si>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</si>
  <si>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</si>
  <si>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</si>
  <si>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</si>
  <si>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</si>
  <si>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</si>
  <si>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</si>
  <si>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</si>
  <si>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</si>
  <si>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</si>
  <si>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</si>
  <si>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</si>
  <si>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</si>
  <si>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</si>
  <si>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</si>
  <si>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</si>
  <si>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</si>
  <si>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</si>
  <si>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</si>
  <si>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</si>
  <si>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</si>
  <si>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</si>
  <si>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</si>
  <si>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</si>
  <si>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</si>
  <si>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</si>
  <si>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</si>
  <si>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</si>
  <si>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</si>
  <si>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</si>
  <si>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</si>
  <si>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</si>
  <si>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</si>
  <si>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</si>
  <si>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</si>
  <si>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</si>
  <si>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</si>
  <si>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</si>
  <si>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</si>
  <si>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</si>
  <si>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</si>
  <si>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</si>
  <si>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</si>
  <si>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</si>
  <si>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</si>
  <si>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</si>
  <si>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</si>
  <si>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</si>
  <si>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</si>
  <si>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</si>
  <si>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</si>
  <si>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</si>
  <si>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</si>
  <si>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</si>
  <si>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</si>
  <si>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</si>
  <si>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</si>
  <si>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</si>
  <si>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</si>
  <si>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</si>
  <si>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</si>
  <si>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</si>
  <si>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</si>
  <si>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</si>
  <si>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</si>
  <si>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</si>
  <si>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</si>
  <si>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</si>
  <si>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</si>
  <si>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</si>
  <si>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</si>
  <si>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</si>
  <si>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</si>
  <si>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</si>
  <si>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</si>
  <si>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</si>
  <si>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</si>
  <si>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</si>
  <si>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</si>
  <si>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</si>
  <si>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</si>
  <si>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</si>
  <si>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</si>
  <si>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</si>
  <si>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</si>
  <si>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</si>
  <si>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</si>
  <si>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</si>
  <si>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</si>
  <si>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</si>
  <si>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</si>
  <si>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</si>
  <si>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</si>
  <si>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</si>
  <si>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</si>
  <si>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</si>
  <si>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</si>
  <si>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</si>
  <si>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</si>
  <si>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</si>
  <si>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</si>
  <si>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</si>
  <si>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</si>
  <si>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</si>
  <si>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</si>
  <si>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</si>
  <si>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</si>
  <si>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</si>
  <si>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</si>
  <si>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</si>
  <si>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</si>
  <si>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</si>
  <si>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</si>
  <si>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</si>
  <si>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</si>
  <si>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</si>
  <si>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</si>
  <si>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</si>
  <si>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</si>
  <si>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</si>
  <si>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</si>
  <si>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</si>
  <si>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</si>
  <si>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</si>
  <si>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</si>
  <si>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</si>
  <si>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</si>
  <si>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</si>
  <si>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</si>
  <si>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</si>
  <si>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</si>
  <si>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</si>
  <si>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</si>
  <si>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</si>
  <si>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</si>
  <si>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</si>
  <si>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</si>
  <si>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</si>
  <si>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</si>
  <si>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</si>
  <si>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</si>
  <si>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</si>
  <si>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</si>
  <si>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</si>
  <si>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</si>
  <si>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</si>
  <si>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</si>
  <si>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</si>
  <si>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</si>
  <si>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</si>
  <si>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</si>
  <si>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</si>
  <si>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</si>
  <si>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</si>
  <si>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</si>
  <si>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</si>
  <si>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</si>
  <si>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</si>
  <si>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</si>
  <si>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</si>
  <si>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</si>
  <si>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</si>
  <si>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</si>
  <si>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</si>
  <si>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</si>
  <si>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</si>
  <si>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</si>
  <si>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</si>
  <si>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</si>
  <si>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</si>
  <si>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</si>
  <si>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</si>
  <si>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</si>
  <si>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</si>
  <si>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</si>
  <si>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</si>
  <si>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</si>
  <si>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</si>
  <si>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</si>
  <si>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</si>
  <si>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</si>
  <si>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</si>
  <si>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</si>
  <si>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</si>
  <si>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</si>
  <si>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</si>
  <si>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</si>
  <si>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</si>
  <si>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</si>
  <si>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</si>
  <si>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</si>
  <si>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</si>
  <si>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</si>
  <si>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</si>
  <si>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</si>
  <si>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</si>
  <si>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</si>
  <si>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</si>
  <si>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</si>
  <si>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</si>
  <si>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</si>
  <si>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</si>
  <si>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</si>
  <si>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</si>
  <si>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</si>
  <si>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</si>
  <si>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</si>
  <si>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</si>
  <si>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</si>
  <si>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</si>
  <si>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</si>
  <si>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</si>
  <si>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</si>
  <si>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</si>
  <si>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</si>
  <si>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</si>
  <si>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</si>
  <si>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</si>
  <si>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</si>
  <si>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</si>
  <si>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</si>
  <si>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</si>
  <si>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</si>
  <si>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</si>
  <si>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</si>
  <si>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</si>
  <si>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</si>
  <si>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</si>
  <si>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</si>
  <si>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</si>
  <si>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</si>
  <si>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</si>
  <si>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</si>
  <si>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</si>
  <si>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</si>
  <si>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</si>
  <si>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</si>
  <si>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</si>
  <si>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</si>
  <si>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</si>
  <si>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</si>
  <si>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</si>
  <si>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</si>
  <si>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</si>
  <si>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</si>
  <si>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</si>
  <si>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</si>
  <si>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</si>
  <si>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</si>
  <si>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</si>
  <si>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</si>
  <si>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</si>
  <si>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</si>
  <si>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</si>
  <si>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</si>
  <si>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</si>
  <si>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</si>
  <si>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</si>
  <si>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</si>
  <si>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</si>
  <si>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</si>
  <si>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</si>
  <si>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</si>
  <si>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</si>
  <si>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</si>
  <si>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</si>
  <si>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</si>
  <si>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</si>
  <si>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</si>
  <si>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</si>
  <si>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</si>
  <si>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</si>
  <si>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</si>
  <si>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</si>
  <si>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</si>
  <si>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</si>
  <si>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</si>
  <si>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</si>
  <si>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</si>
  <si>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</si>
  <si>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</si>
  <si>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</si>
  <si>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</si>
  <si>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</si>
  <si>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</si>
  <si>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</si>
  <si>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</si>
  <si>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</si>
  <si>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</si>
  <si>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</si>
  <si>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</si>
  <si>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</si>
  <si>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</si>
  <si>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</si>
  <si>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</si>
  <si>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</si>
  <si>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</si>
  <si>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</si>
  <si>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</si>
  <si>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</si>
  <si>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</si>
  <si>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</si>
  <si>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</si>
  <si>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</si>
  <si>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</si>
  <si>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</si>
  <si>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</si>
  <si>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</si>
  <si>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</si>
  <si>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</si>
  <si>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</si>
  <si>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</si>
  <si>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</si>
  <si>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</si>
  <si>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</si>
  <si>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</si>
  <si>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</si>
  <si>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</si>
  <si>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</si>
  <si>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</si>
  <si>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</si>
  <si>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</si>
  <si>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</si>
  <si>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</si>
  <si>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</si>
  <si>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</si>
  <si>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</si>
  <si>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</si>
  <si>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</si>
  <si>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</si>
  <si>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</si>
  <si>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</si>
  <si>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</si>
  <si>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</si>
  <si>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</si>
  <si>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</si>
  <si>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</si>
  <si>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</si>
  <si>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</si>
  <si>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</si>
  <si>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</si>
  <si>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</si>
  <si>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</si>
  <si>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</si>
  <si>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</si>
  <si>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</si>
  <si>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</si>
  <si>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</si>
  <si>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</si>
  <si>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</si>
  <si>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</si>
  <si>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</si>
  <si>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</si>
  <si>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</si>
  <si>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</si>
  <si>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</si>
  <si>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</si>
  <si>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</si>
  <si>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</si>
  <si>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</si>
  <si>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</si>
  <si>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</si>
  <si>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</si>
  <si>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</si>
  <si>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</si>
  <si>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</si>
  <si>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</si>
  <si>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</si>
  <si>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</si>
  <si>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</si>
  <si>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</si>
  <si>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</si>
  <si>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</si>
  <si>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</si>
  <si>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</si>
  <si>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</si>
  <si>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</si>
  <si>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</si>
  <si>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</si>
  <si>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</si>
  <si>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</si>
  <si>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</si>
  <si>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</si>
  <si>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</si>
  <si>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</si>
  <si>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</si>
  <si>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</si>
  <si>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</si>
  <si>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</si>
  <si>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</si>
  <si>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</si>
  <si>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</si>
  <si>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</si>
  <si>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</si>
  <si>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</si>
  <si>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</si>
  <si>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</si>
  <si>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</si>
  <si>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</si>
  <si>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</si>
  <si>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</si>
  <si>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</si>
  <si>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</si>
  <si>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</si>
  <si>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</si>
  <si>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</si>
  <si>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</si>
  <si>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</si>
  <si>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</si>
  <si>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</si>
  <si>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</si>
  <si>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</si>
  <si>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</si>
  <si>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</si>
  <si>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</si>
  <si>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</si>
  <si>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</si>
  <si>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</si>
  <si>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</si>
  <si>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</si>
  <si>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</si>
  <si>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</si>
  <si>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</si>
  <si>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</si>
  <si>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</si>
  <si>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</si>
  <si>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</si>
  <si>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</si>
  <si>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</si>
  <si>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</si>
  <si>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</si>
  <si>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</si>
  <si>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</si>
  <si>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</si>
  <si>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</si>
  <si>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</si>
  <si>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</si>
  <si>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</si>
  <si>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</si>
  <si>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</si>
  <si>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</si>
  <si>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</si>
  <si>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</si>
  <si>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</si>
  <si>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</si>
  <si>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</si>
  <si>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</si>
  <si>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</si>
  <si>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</si>
  <si>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</si>
  <si>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</si>
  <si>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</si>
  <si>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</si>
  <si>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</si>
  <si>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</si>
  <si>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</si>
  <si>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</si>
  <si>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</si>
  <si>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</si>
  <si>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</si>
  <si>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</si>
  <si>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</si>
  <si>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</si>
  <si>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</si>
  <si>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</si>
  <si>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</si>
  <si>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</si>
  <si>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</si>
  <si>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</si>
  <si>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</si>
  <si>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</si>
  <si>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</si>
  <si>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</si>
  <si>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</si>
  <si>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</si>
  <si>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</si>
  <si>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</si>
  <si>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</si>
  <si>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</si>
  <si>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</si>
  <si>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</si>
  <si>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</si>
  <si>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</si>
  <si>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</si>
  <si>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</si>
  <si>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</si>
  <si>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</si>
  <si>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</si>
  <si>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</si>
  <si>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</si>
  <si>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</si>
  <si>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</si>
  <si>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</si>
  <si>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</si>
  <si>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</si>
  <si>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</si>
  <si>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</si>
  <si>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</si>
  <si>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</si>
  <si>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</si>
  <si>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</si>
  <si>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</si>
  <si>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</si>
  <si>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</si>
  <si>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</si>
  <si>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</si>
  <si>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</si>
  <si>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</si>
  <si>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</si>
  <si>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</si>
  <si>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</si>
  <si>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</si>
  <si>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</si>
  <si>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</si>
  <si>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</si>
  <si>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</si>
  <si>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</si>
  <si>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</si>
  <si>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</si>
  <si>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</si>
  <si>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</si>
  <si>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</si>
  <si>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</si>
  <si>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</si>
  <si>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</si>
  <si>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</si>
  <si>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</si>
  <si>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</si>
  <si>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</si>
  <si>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</si>
  <si>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</si>
  <si>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</si>
  <si>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</si>
  <si>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</si>
  <si>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</si>
  <si>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</si>
  <si>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</si>
  <si>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</si>
  <si>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</si>
  <si>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</si>
  <si>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</si>
  <si>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</si>
  <si>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</si>
  <si>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</si>
  <si>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</si>
  <si>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</si>
  <si>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</si>
  <si>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</si>
  <si>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</si>
  <si>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</si>
  <si>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</si>
  <si>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</si>
  <si>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</si>
  <si>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</si>
  <si>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</si>
  <si>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</si>
  <si>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</si>
  <si>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</si>
  <si>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</si>
  <si>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</si>
  <si>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</si>
  <si>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</si>
  <si>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</si>
  <si>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</si>
  <si>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</si>
  <si>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</si>
  <si>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</si>
  <si>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</si>
  <si>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</si>
  <si>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</si>
  <si>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</si>
  <si>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</si>
  <si>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</si>
  <si>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</si>
  <si>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</si>
  <si>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</si>
  <si>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</si>
  <si>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</si>
  <si>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</si>
  <si>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</si>
  <si>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</si>
  <si>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</si>
  <si>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</si>
  <si>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</si>
  <si>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</si>
  <si>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</si>
  <si>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</si>
  <si>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</si>
  <si>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</si>
  <si>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</si>
  <si>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</si>
  <si>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</si>
  <si>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</si>
  <si>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</si>
  <si>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</si>
  <si>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</si>
  <si>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</si>
  <si>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</si>
  <si>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</si>
  <si>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</si>
  <si>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</si>
  <si>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</si>
  <si>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</si>
  <si>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</si>
  <si>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</si>
  <si>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</si>
  <si>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</si>
  <si>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</si>
  <si>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</si>
  <si>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</si>
  <si>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</si>
  <si>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</si>
  <si>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</si>
  <si>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</si>
  <si>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</si>
  <si>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</si>
  <si>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</si>
  <si>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</si>
  <si>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</si>
  <si>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</si>
  <si>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</si>
  <si>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</si>
  <si>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</si>
  <si>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</si>
  <si>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</si>
  <si>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</si>
  <si>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</si>
  <si>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</si>
  <si>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</si>
  <si>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</si>
  <si>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</si>
  <si>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</si>
  <si>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</si>
  <si>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</si>
  <si>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</si>
  <si>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</si>
  <si>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</si>
  <si>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</si>
  <si>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</si>
  <si>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</si>
  <si>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</si>
  <si>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</si>
  <si>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</si>
  <si>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</si>
  <si>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</si>
  <si>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</si>
  <si>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</si>
  <si>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</si>
  <si>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</si>
  <si>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</si>
  <si>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</si>
  <si>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</si>
  <si>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</si>
  <si>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</si>
  <si>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</si>
  <si>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</si>
  <si>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</si>
  <si>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</si>
  <si>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</si>
  <si>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</si>
  <si>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</si>
  <si>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</si>
  <si>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</si>
  <si>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</si>
  <si>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</si>
  <si>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</si>
  <si>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</si>
  <si>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</si>
  <si>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</si>
  <si>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</si>
  <si>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</si>
  <si>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</si>
  <si>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</si>
  <si>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</si>
  <si>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</si>
  <si>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</si>
  <si>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</si>
  <si>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</si>
  <si>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</si>
  <si>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</si>
  <si>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</si>
  <si>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</si>
  <si>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</si>
  <si>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</si>
  <si>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</si>
  <si>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</si>
  <si>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</si>
  <si>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</si>
  <si>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</si>
  <si>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</si>
  <si>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</si>
  <si>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</si>
  <si>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</si>
  <si>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</si>
  <si>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</si>
  <si>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</si>
  <si>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</si>
  <si>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</si>
  <si>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</si>
  <si>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</si>
  <si>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</si>
  <si>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</si>
  <si>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</si>
  <si>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</si>
  <si>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</si>
  <si>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</si>
  <si>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</si>
  <si>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</si>
  <si>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</si>
  <si>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</si>
  <si>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</si>
  <si>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</si>
  <si>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</si>
  <si>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</si>
  <si>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</si>
  <si>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</si>
  <si>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</si>
  <si>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</si>
  <si>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</si>
  <si>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</si>
  <si>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</si>
  <si>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</si>
  <si>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</si>
  <si>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</si>
  <si>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</si>
  <si>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</si>
  <si>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</si>
  <si>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</si>
  <si>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</si>
  <si>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</si>
  <si>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</si>
  <si>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</si>
  <si>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</si>
  <si>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</si>
  <si>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</si>
  <si>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</si>
  <si>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</si>
  <si>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</si>
  <si>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</si>
  <si>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</si>
  <si>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</si>
  <si>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</si>
  <si>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</si>
  <si>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</si>
  <si>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</si>
  <si>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</si>
  <si>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</si>
  <si>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</si>
  <si>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</si>
  <si>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</si>
  <si>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</si>
  <si>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</si>
  <si>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</si>
  <si>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</si>
  <si>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</si>
  <si>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</si>
  <si>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</si>
  <si>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</si>
  <si>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</si>
  <si>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</si>
  <si>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</si>
  <si>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</si>
  <si>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</si>
  <si>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</si>
  <si>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</si>
  <si>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</si>
  <si>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</si>
  <si>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</si>
  <si>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</si>
  <si>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</si>
  <si>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</si>
  <si>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</si>
  <si>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</si>
  <si>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</si>
  <si>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</si>
  <si>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</si>
  <si>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</si>
  <si>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</si>
  <si>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</si>
  <si>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</si>
  <si>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</si>
  <si>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</si>
  <si>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</si>
  <si>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</si>
  <si>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</si>
  <si>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</si>
  <si>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</si>
  <si>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</si>
  <si>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</si>
  <si>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</si>
  <si>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</si>
  <si>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</si>
  <si>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</si>
  <si>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</si>
  <si>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</si>
  <si>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</si>
  <si>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</si>
  <si>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</si>
  <si>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</si>
  <si>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</si>
  <si>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</si>
  <si>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</si>
  <si>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</si>
  <si>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</si>
  <si>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</si>
  <si>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</si>
  <si>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</si>
  <si>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</si>
  <si>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</si>
  <si>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</si>
  <si>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</si>
  <si>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</si>
  <si>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</si>
  <si>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</si>
  <si>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</si>
  <si>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</si>
  <si>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</si>
  <si>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</si>
  <si>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</si>
  <si>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</si>
  <si>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</si>
  <si>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</si>
  <si>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</si>
  <si>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</si>
  <si>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</si>
  <si>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</si>
  <si>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</si>
  <si>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</si>
  <si>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</si>
  <si>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</si>
  <si>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</si>
  <si>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</si>
  <si>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</si>
  <si>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</si>
  <si>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</si>
  <si>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</si>
  <si>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</si>
  <si>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</si>
  <si>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</si>
  <si>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</si>
  <si>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</si>
  <si>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</si>
  <si>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</si>
  <si>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</si>
  <si>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</si>
  <si>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</si>
  <si>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</si>
  <si>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</si>
  <si>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</si>
  <si>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</si>
  <si>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</si>
  <si>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</si>
  <si>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</si>
  <si>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</si>
  <si>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</si>
  <si>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</si>
  <si>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</si>
  <si>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</si>
  <si>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</si>
  <si>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</si>
  <si>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</si>
  <si>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</si>
  <si>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</si>
  <si>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</si>
  <si>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</si>
  <si>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</si>
  <si>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</si>
  <si>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</si>
  <si>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</si>
  <si>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</si>
  <si>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</si>
  <si>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</si>
  <si>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</si>
  <si>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</si>
  <si>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</si>
  <si>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</si>
  <si>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</si>
  <si>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</si>
  <si>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</si>
  <si>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</si>
  <si>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</si>
  <si>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</si>
  <si>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</si>
  <si>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</si>
  <si>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</si>
  <si>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</si>
  <si>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</si>
  <si>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</si>
  <si>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</si>
  <si>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</si>
  <si>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</si>
  <si>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</si>
  <si>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</si>
  <si>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</si>
  <si>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</si>
  <si>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</si>
  <si>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</si>
  <si>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</si>
  <si>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</si>
  <si>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</si>
  <si>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</si>
  <si>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</si>
  <si>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</si>
  <si>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</si>
  <si>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</si>
  <si>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</si>
  <si>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</si>
  <si>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</si>
  <si>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</si>
  <si>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</si>
  <si>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</si>
  <si>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</si>
  <si>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</si>
  <si>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</si>
  <si>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</si>
  <si>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</si>
  <si>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</si>
  <si>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</si>
  <si>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</si>
  <si>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</si>
  <si>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</si>
  <si>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</si>
  <si>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</si>
  <si>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</si>
  <si>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</si>
  <si>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</si>
  <si>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</si>
  <si>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</si>
  <si>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</si>
  <si>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</si>
  <si>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</si>
  <si>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</si>
  <si>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</si>
  <si>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</si>
  <si>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</si>
  <si>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</si>
  <si>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</si>
  <si>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</si>
  <si>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</si>
  <si>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</si>
  <si>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</si>
  <si>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</si>
  <si>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</si>
  <si>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</si>
  <si>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</si>
  <si>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</si>
  <si>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</si>
  <si>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</si>
  <si>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</si>
  <si>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</si>
  <si>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</si>
  <si>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</si>
  <si>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</si>
  <si>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</si>
  <si>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</si>
  <si>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</si>
  <si>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</si>
  <si>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</si>
  <si>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</si>
  <si>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</si>
  <si>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</si>
  <si>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</si>
  <si>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</si>
  <si>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</si>
  <si>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</si>
  <si>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</si>
  <si>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</si>
  <si>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</si>
  <si>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</si>
  <si>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</si>
  <si>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</si>
  <si>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</si>
  <si>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</si>
  <si>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</si>
  <si>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</si>
  <si>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</si>
  <si>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</si>
  <si>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</si>
  <si>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</si>
  <si>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</si>
  <si>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</si>
  <si>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</si>
  <si>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</si>
  <si>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</si>
  <si>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</si>
  <si>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</si>
  <si>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</si>
  <si>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</si>
  <si>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</si>
  <si>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</si>
  <si>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</si>
  <si>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</si>
  <si>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</si>
  <si>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</si>
  <si>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</si>
  <si>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</si>
  <si>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</si>
  <si>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</si>
  <si>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</si>
  <si>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</si>
  <si>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</si>
  <si>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</si>
  <si>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</si>
  <si>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</si>
  <si>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</si>
  <si>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</si>
  <si>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</si>
  <si>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</si>
  <si>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</si>
  <si>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</si>
  <si>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</si>
  <si>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</si>
  <si>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</si>
  <si>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</si>
  <si>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</si>
  <si>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</si>
  <si>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</si>
  <si>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</si>
  <si>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</si>
  <si>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</si>
  <si>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</si>
  <si>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</si>
  <si>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</si>
  <si>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</si>
  <si>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</si>
  <si>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</si>
  <si>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</si>
  <si>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</si>
  <si>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</si>
  <si>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</si>
  <si>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</si>
  <si>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</si>
  <si>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</si>
  <si>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</si>
  <si>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</si>
  <si>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</si>
  <si>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</si>
  <si>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</si>
  <si>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</si>
  <si>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</si>
  <si>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</si>
  <si>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</si>
  <si>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</si>
  <si>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</si>
  <si>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</si>
  <si>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</si>
  <si>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</si>
  <si>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</si>
  <si>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</si>
  <si>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</si>
  <si>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</si>
  <si>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</si>
  <si>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</si>
  <si>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</si>
  <si>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</si>
  <si>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</si>
  <si>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</si>
  <si>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</si>
  <si>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</si>
  <si>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</si>
  <si>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</si>
  <si>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</si>
  <si>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</si>
  <si>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</si>
  <si>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</si>
  <si>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</si>
  <si>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</si>
  <si>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</si>
  <si>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</si>
  <si>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</si>
  <si>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</si>
  <si>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</si>
  <si>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</si>
  <si>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</si>
  <si>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</si>
  <si>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</si>
  <si>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</si>
  <si>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</si>
  <si>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</si>
  <si>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</si>
  <si>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</si>
  <si>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</si>
  <si>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</si>
  <si>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</si>
  <si>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</si>
  <si>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</si>
  <si>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</si>
  <si>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</si>
  <si>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</si>
  <si>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</si>
  <si>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</si>
  <si>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</si>
  <si>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</si>
  <si>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</si>
  <si>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</si>
  <si>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</si>
  <si>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</si>
  <si>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</si>
  <si>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</si>
  <si>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</si>
  <si>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</si>
  <si>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</si>
  <si>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</si>
  <si>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</si>
  <si>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</si>
  <si>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</si>
  <si>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</si>
  <si>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</si>
  <si>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</si>
  <si>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</si>
  <si>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</si>
  <si>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</si>
  <si>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</si>
  <si>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</si>
  <si>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</si>
  <si>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</si>
  <si>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</si>
  <si>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</si>
  <si>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</si>
  <si>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</si>
  <si>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</si>
  <si>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</si>
  <si>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</si>
  <si>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</si>
  <si>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</si>
  <si>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</si>
  <si>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</si>
  <si>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</si>
  <si>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</si>
  <si>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</si>
  <si>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</si>
  <si>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</si>
  <si>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</si>
  <si>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</si>
  <si>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</si>
  <si>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</si>
  <si>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</si>
  <si>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</si>
  <si>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</si>
  <si>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</si>
  <si>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</si>
  <si>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</si>
  <si>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</si>
  <si>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</si>
  <si>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</si>
  <si>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</si>
  <si>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</si>
  <si>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</si>
  <si>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</si>
  <si>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</si>
  <si>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</si>
  <si>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</si>
  <si>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</si>
  <si>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</si>
  <si>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</si>
  <si>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</si>
  <si>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</si>
  <si>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</si>
  <si>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</si>
  <si>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</si>
  <si>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</si>
  <si>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</si>
  <si>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</si>
  <si>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</si>
  <si>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</si>
  <si>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</si>
  <si>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</si>
  <si>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</si>
  <si>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</si>
  <si>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</si>
  <si>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</si>
  <si>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</si>
  <si>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</si>
  <si>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</si>
  <si>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</si>
  <si>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</si>
  <si>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</si>
  <si>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</si>
  <si>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</si>
  <si>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</si>
  <si>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</si>
  <si>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</si>
  <si>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</si>
  <si>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</si>
  <si>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</si>
  <si>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</si>
  <si>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</si>
  <si>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</si>
  <si>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</si>
  <si>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</si>
  <si>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</si>
  <si>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</si>
  <si>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</si>
  <si>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</si>
  <si>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</si>
  <si>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</si>
  <si>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</si>
  <si>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</si>
  <si>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</si>
  <si>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</si>
  <si>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</si>
  <si>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</si>
  <si>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</si>
  <si>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</si>
  <si>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</si>
  <si>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</si>
  <si>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</si>
  <si>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</si>
  <si>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</si>
  <si>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</si>
  <si>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</si>
  <si>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</si>
  <si>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</si>
  <si>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</si>
  <si>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</si>
  <si>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</si>
  <si>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</si>
  <si>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</si>
  <si>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</si>
  <si>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</si>
  <si>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</si>
  <si>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</si>
  <si>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</si>
  <si>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</si>
  <si>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</si>
  <si>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</si>
  <si>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</si>
  <si>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</si>
  <si>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</si>
  <si>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</si>
  <si>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</si>
  <si>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</si>
  <si>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</si>
  <si>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</si>
  <si>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</si>
  <si>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</si>
  <si>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</si>
  <si>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</si>
  <si>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</si>
  <si>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</si>
  <si>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</si>
  <si>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</si>
  <si>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</si>
  <si>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</si>
  <si>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</si>
  <si>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</si>
  <si>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</si>
  <si>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</si>
  <si>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</si>
  <si>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</si>
  <si>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</si>
  <si>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</si>
  <si>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</si>
  <si>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</si>
  <si>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</si>
  <si>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</si>
  <si>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</si>
  <si>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</si>
  <si>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</si>
  <si>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</si>
  <si>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</si>
  <si>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</si>
  <si>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</si>
  <si>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</si>
  <si>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</si>
  <si>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</si>
  <si>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</si>
  <si>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</si>
  <si>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</si>
  <si>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</si>
  <si>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</si>
  <si>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</si>
  <si>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</si>
  <si>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</si>
  <si>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</si>
  <si>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</si>
  <si>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</si>
  <si>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</si>
  <si>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</si>
  <si>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</si>
  <si>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</si>
  <si>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</si>
  <si>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</si>
  <si>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</si>
  <si>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</si>
  <si>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</si>
  <si>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</si>
  <si>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</si>
  <si>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</si>
  <si>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</si>
  <si>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</si>
  <si>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</si>
  <si>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</si>
  <si>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</si>
  <si>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</si>
  <si>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</si>
  <si>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</si>
  <si>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</si>
  <si>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</si>
  <si>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</si>
  <si>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</si>
  <si>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</si>
  <si>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</si>
  <si>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</si>
  <si>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</si>
  <si>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</si>
  <si>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</si>
  <si>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</si>
  <si>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</si>
  <si>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</si>
  <si>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</si>
  <si>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</si>
  <si>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</si>
  <si>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</si>
  <si>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</si>
  <si>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</si>
  <si>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</si>
  <si>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</si>
  <si>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</si>
  <si>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</si>
  <si>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</si>
  <si>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</si>
  <si>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</si>
  <si>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</si>
  <si>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</si>
  <si>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</si>
  <si>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</si>
  <si>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</si>
  <si>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</si>
  <si>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</si>
  <si>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</si>
  <si>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</si>
  <si>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</si>
  <si>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</si>
  <si>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</si>
  <si>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</si>
  <si>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</si>
  <si>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</si>
  <si>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</si>
  <si>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</si>
  <si>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</si>
  <si>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</si>
  <si>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</si>
  <si>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</si>
  <si>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</si>
  <si>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</si>
  <si>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</si>
  <si>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</si>
  <si>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</si>
  <si>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</si>
  <si>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</si>
  <si>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</si>
  <si>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</si>
  <si>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</si>
  <si>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</si>
  <si>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</si>
  <si>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</si>
  <si>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</si>
  <si>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</si>
  <si>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</si>
  <si>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</si>
  <si>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</si>
  <si>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</si>
  <si>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</si>
  <si>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</si>
  <si>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</si>
  <si>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</si>
  <si>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</si>
  <si>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</si>
  <si>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</si>
  <si>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</si>
  <si>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</si>
  <si>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</si>
  <si>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</si>
  <si>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</si>
  <si>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</si>
  <si>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</si>
  <si>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</si>
  <si>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</si>
  <si>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</si>
  <si>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</si>
  <si>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</si>
  <si>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</si>
  <si>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</si>
  <si>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</si>
  <si>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</si>
  <si>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</si>
  <si>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</si>
  <si>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</si>
  <si>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</si>
  <si>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</si>
  <si>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</si>
  <si>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</si>
  <si>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</si>
  <si>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</si>
  <si>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</si>
  <si>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</si>
  <si>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</si>
  <si>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</si>
  <si>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</si>
  <si>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</si>
  <si>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</si>
  <si>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</si>
  <si>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</si>
  <si>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</si>
  <si>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</si>
  <si>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</si>
  <si>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</si>
  <si>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</si>
  <si>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</si>
  <si>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</si>
  <si>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</si>
  <si>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</si>
  <si>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</si>
  <si>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</si>
  <si>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</si>
  <si>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</si>
  <si>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</si>
  <si>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</si>
  <si>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</si>
  <si>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</si>
  <si>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</si>
  <si>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</si>
  <si>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</si>
  <si>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</si>
  <si>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</si>
  <si>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</si>
  <si>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</si>
  <si>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</si>
  <si>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</si>
  <si>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</si>
  <si>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</si>
  <si>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</si>
  <si>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</si>
  <si>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</si>
  <si>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</si>
  <si>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</si>
  <si>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</si>
  <si>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</si>
  <si>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</si>
  <si>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</si>
  <si>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</si>
  <si>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</si>
  <si>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</si>
  <si>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</si>
  <si>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</si>
  <si>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</si>
  <si>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</si>
  <si>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</si>
  <si>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</si>
  <si>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</si>
  <si>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</si>
  <si>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</si>
  <si>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</si>
  <si>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</si>
  <si>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</si>
  <si>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</si>
  <si>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</si>
  <si>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</si>
  <si>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</si>
  <si>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</si>
  <si>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</si>
  <si>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</si>
  <si>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</si>
  <si>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</si>
  <si>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</si>
  <si>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</si>
  <si>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</si>
  <si>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</si>
  <si>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</si>
  <si>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</si>
  <si>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</si>
  <si>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</si>
  <si>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</si>
  <si>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</si>
  <si>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</si>
  <si>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</si>
  <si>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</si>
  <si>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</si>
  <si>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</si>
  <si>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</si>
  <si>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</si>
  <si>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</si>
  <si>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</si>
  <si>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</si>
  <si>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</si>
  <si>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</si>
  <si>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</si>
  <si>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</si>
  <si>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</si>
  <si>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</si>
  <si>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</si>
  <si>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</si>
  <si>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</si>
  <si>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</si>
  <si>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</si>
  <si>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</si>
  <si>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</si>
  <si>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</si>
  <si>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</si>
  <si>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</si>
  <si>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</si>
  <si>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</si>
  <si>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</si>
  <si>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</si>
  <si>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</si>
  <si>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</si>
  <si>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</si>
  <si>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</si>
  <si>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</si>
  <si>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</si>
  <si>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</si>
  <si>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</si>
  <si>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</si>
  <si>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</si>
  <si>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</si>
  <si>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</si>
  <si>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</si>
  <si>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</si>
  <si>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</si>
  <si>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</si>
  <si>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</si>
  <si>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</si>
  <si>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</si>
  <si>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</si>
  <si>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</si>
  <si>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</si>
  <si>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</si>
  <si>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</si>
  <si>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</si>
  <si>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</si>
  <si>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</si>
  <si>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</si>
  <si>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</si>
  <si>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</si>
  <si>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</si>
  <si>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</si>
  <si>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</si>
  <si>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</si>
  <si>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</si>
  <si>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</si>
  <si>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</si>
  <si>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</si>
  <si>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</si>
  <si>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</si>
  <si>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</si>
  <si>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</si>
  <si>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</si>
  <si>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</si>
  <si>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</si>
  <si>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</si>
  <si>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</si>
  <si>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</si>
  <si>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</si>
  <si>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</si>
  <si>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</si>
  <si>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</si>
  <si>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</si>
  <si>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</si>
  <si>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</si>
  <si>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</si>
  <si>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</si>
  <si>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</si>
  <si>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</si>
  <si>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</si>
  <si>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</si>
  <si>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</si>
  <si>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</si>
  <si>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</si>
  <si>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</si>
  <si>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</si>
  <si>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</si>
  <si>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</si>
  <si>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</si>
  <si>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</si>
  <si>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</si>
  <si>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</si>
  <si>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</si>
  <si>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</si>
  <si>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</si>
  <si>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</si>
  <si>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</si>
  <si>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</si>
  <si>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</si>
  <si>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</si>
  <si>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</si>
  <si>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</si>
  <si>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</si>
  <si>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</si>
  <si>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</si>
  <si>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</si>
  <si>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</si>
  <si>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</si>
  <si>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</si>
  <si>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</si>
  <si>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</si>
  <si>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</si>
  <si>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</si>
  <si>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</si>
  <si>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</si>
  <si>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</si>
  <si>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</si>
  <si>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</si>
  <si>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</si>
  <si>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</si>
  <si>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</si>
  <si>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</si>
  <si>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</si>
  <si>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</si>
  <si>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</si>
  <si>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</si>
  <si>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</si>
  <si>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</si>
  <si>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</si>
  <si>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</si>
  <si>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</si>
  <si>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</si>
  <si>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</si>
  <si>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</si>
  <si>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</si>
  <si>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</si>
  <si>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</si>
  <si>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</si>
  <si>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</si>
  <si>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</si>
  <si>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</si>
  <si>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</si>
  <si>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</si>
  <si>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</si>
  <si>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</si>
  <si>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</si>
  <si>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</si>
  <si>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</si>
  <si>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</si>
  <si>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</si>
  <si>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</si>
  <si>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</si>
  <si>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</si>
  <si>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</si>
  <si>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</si>
  <si>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</si>
  <si>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</si>
  <si>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</si>
  <si>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</si>
  <si>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</si>
  <si>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</si>
  <si>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</si>
  <si>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</si>
  <si>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</si>
  <si>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</si>
  <si>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</si>
  <si>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</si>
  <si>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</si>
  <si>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</si>
  <si>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</si>
  <si>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</si>
  <si>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</si>
  <si>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</si>
  <si>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</si>
  <si>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</si>
  <si>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</si>
  <si>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</si>
  <si>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</si>
  <si>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</si>
  <si>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</si>
  <si>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</si>
  <si>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</si>
  <si>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</si>
  <si>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</si>
  <si>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</si>
  <si>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</si>
  <si>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</si>
  <si>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</si>
  <si>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</si>
  <si>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</si>
  <si>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</si>
  <si>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</si>
  <si>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</si>
  <si>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</si>
  <si>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</si>
  <si>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</si>
  <si>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</si>
  <si>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</si>
  <si>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</si>
  <si>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</si>
  <si>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</si>
  <si>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</si>
  <si>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</si>
  <si>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</si>
  <si>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</si>
  <si>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</si>
  <si>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</si>
  <si>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</si>
  <si>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</si>
  <si>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</si>
  <si>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</si>
  <si>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</si>
  <si>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</si>
  <si>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</si>
  <si>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</si>
  <si>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</si>
  <si>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</si>
  <si>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</si>
  <si>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</si>
  <si>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</si>
  <si>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</si>
  <si>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</si>
  <si>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</si>
  <si>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</si>
  <si>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</si>
  <si>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</si>
  <si>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</si>
  <si>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</si>
  <si>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</si>
  <si>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</si>
  <si>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</si>
  <si>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</si>
  <si>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</si>
  <si>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</si>
  <si>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</si>
  <si>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</si>
  <si>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</si>
  <si>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</si>
  <si>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</si>
  <si>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</si>
  <si>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</si>
  <si>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</si>
  <si>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</si>
  <si>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</si>
  <si>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</si>
  <si>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</si>
  <si>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</si>
  <si>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</si>
  <si>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</si>
  <si>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</si>
  <si>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</si>
  <si>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</si>
  <si>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</si>
  <si>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</si>
  <si>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</si>
  <si>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</si>
  <si>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</si>
  <si>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</si>
  <si>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</si>
  <si>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</si>
  <si>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</si>
  <si>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</si>
  <si>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</si>
  <si>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</si>
  <si>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</si>
  <si>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</si>
  <si>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</si>
  <si>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</si>
  <si>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</si>
  <si>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</si>
  <si>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</si>
  <si>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</si>
  <si>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</si>
  <si>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</si>
  <si>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</si>
  <si>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</si>
  <si>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</si>
  <si>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</si>
  <si>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</si>
  <si>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</si>
  <si>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</si>
  <si>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</si>
  <si>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</si>
  <si>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</si>
  <si>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</si>
  <si>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</si>
  <si>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</si>
  <si>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</si>
  <si>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</si>
  <si>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</si>
  <si>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</si>
  <si>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</si>
  <si>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</si>
  <si>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</si>
  <si>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</si>
  <si>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</si>
  <si>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</si>
  <si>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</si>
  <si>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</si>
  <si>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</si>
  <si>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</si>
  <si>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</si>
  <si>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</si>
  <si>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</si>
  <si>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</si>
  <si>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</si>
  <si>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</si>
  <si>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</si>
  <si>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</si>
  <si>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</si>
  <si>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</si>
  <si>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</si>
  <si>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</si>
  <si>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</si>
  <si>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</si>
  <si>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</si>
  <si>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</si>
  <si>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</si>
  <si>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</si>
  <si>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</si>
  <si>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</si>
  <si>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</si>
  <si>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</si>
  <si>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</si>
  <si>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</si>
  <si>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</si>
  <si>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</si>
  <si>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</si>
  <si>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</si>
  <si>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</si>
  <si>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</si>
  <si>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</si>
  <si>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</si>
  <si>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</si>
  <si>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</si>
  <si>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</si>
  <si>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</si>
  <si>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</si>
  <si>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</si>
  <si>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</si>
  <si>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</si>
  <si>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</si>
  <si>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</si>
  <si>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</si>
  <si>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</si>
  <si>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</si>
  <si>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</si>
  <si>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</si>
  <si>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</si>
  <si>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</si>
  <si>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</si>
  <si>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</si>
  <si>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</si>
  <si>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</si>
  <si>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</si>
  <si>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</si>
  <si>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</si>
  <si>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</si>
  <si>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</si>
  <si>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</si>
  <si>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</si>
  <si>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</si>
  <si>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</si>
  <si>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</si>
  <si>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</si>
  <si>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</si>
  <si>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</si>
  <si>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</si>
  <si>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</si>
  <si>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</si>
  <si>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</si>
  <si>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</si>
  <si>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</si>
  <si>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</si>
  <si>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</si>
  <si>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</si>
  <si>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</si>
  <si>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</si>
  <si>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</si>
  <si>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</si>
  <si>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</si>
  <si>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</si>
  <si>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</si>
  <si>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</si>
  <si>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</si>
  <si>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</si>
  <si>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</si>
  <si>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</si>
  <si>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</si>
  <si>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</si>
  <si>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</si>
  <si>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</si>
  <si>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</si>
  <si>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</si>
  <si>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</si>
  <si>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</si>
  <si>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</si>
  <si>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</si>
  <si>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</si>
  <si>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</si>
  <si>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</si>
  <si>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</si>
  <si>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</si>
  <si>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</si>
  <si>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</si>
  <si>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</si>
  <si>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</si>
  <si>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</si>
  <si>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</si>
  <si>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</si>
  <si>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</si>
  <si>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</si>
  <si>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</si>
  <si>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</si>
  <si>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</si>
  <si>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</si>
  <si>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</si>
  <si>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</si>
  <si>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</si>
  <si>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</si>
  <si>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</si>
  <si>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</si>
  <si>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</si>
  <si>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</si>
  <si>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</si>
  <si>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</si>
  <si>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</si>
  <si>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</si>
  <si>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</si>
  <si>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</si>
  <si>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</si>
  <si>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</si>
  <si>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</si>
  <si>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</si>
  <si>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</si>
  <si>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</si>
  <si>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</si>
  <si>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</si>
  <si>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</si>
  <si>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</si>
  <si>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</si>
  <si>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</si>
  <si>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</si>
  <si>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</si>
  <si>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</si>
  <si>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</si>
  <si>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</si>
  <si>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</si>
  <si>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</si>
  <si>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</si>
  <si>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</si>
  <si>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</si>
  <si>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</si>
  <si>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</si>
  <si>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</si>
  <si>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</si>
  <si>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</si>
  <si>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</si>
  <si>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</si>
  <si>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</si>
  <si>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</si>
  <si>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</si>
  <si>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</si>
  <si>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</si>
  <si>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</si>
  <si>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</si>
  <si>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</si>
  <si>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</si>
  <si>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</si>
  <si>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</si>
  <si>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</si>
  <si>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</si>
  <si>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</si>
  <si>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</si>
  <si>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</si>
  <si>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</si>
  <si>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</si>
  <si>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</si>
  <si>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</si>
  <si>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</si>
  <si>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</si>
  <si>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</si>
  <si>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</si>
  <si>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</si>
  <si>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</si>
  <si>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</si>
  <si>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</si>
  <si>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</si>
  <si>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</si>
  <si>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</si>
  <si>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</si>
  <si>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</si>
  <si>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</si>
  <si>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</si>
  <si>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</si>
  <si>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</si>
  <si>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</si>
  <si>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</si>
  <si>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</si>
  <si>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</si>
  <si>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</si>
  <si>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</si>
  <si>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</si>
  <si>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</si>
  <si>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</si>
  <si>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</si>
  <si>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</si>
  <si>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</si>
  <si>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</si>
  <si>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</si>
  <si>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</si>
  <si>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</si>
  <si>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</si>
  <si>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</si>
  <si>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</si>
  <si>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</si>
  <si>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</si>
  <si>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</si>
  <si>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</si>
  <si>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</si>
  <si>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</si>
  <si>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</si>
  <si>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</si>
  <si>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</si>
  <si>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</si>
  <si>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</si>
  <si>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</si>
  <si>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</si>
  <si>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</si>
  <si>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</si>
  <si>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</si>
  <si>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</si>
  <si>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</si>
  <si>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</si>
  <si>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</si>
  <si>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</si>
  <si>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</si>
  <si>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</si>
  <si>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</si>
  <si>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</si>
  <si>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</si>
  <si>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</si>
  <si>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</si>
  <si>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</si>
  <si>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</si>
  <si>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</si>
  <si>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</si>
  <si>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</si>
  <si>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</si>
  <si>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</si>
  <si>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</si>
  <si>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</si>
  <si>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</si>
  <si>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</si>
  <si>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</si>
  <si>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</si>
  <si>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</si>
  <si>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</si>
  <si>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</si>
  <si>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</si>
  <si>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</si>
  <si>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</si>
  <si>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</si>
  <si>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</si>
  <si>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</si>
  <si>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</si>
  <si>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</si>
  <si>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</si>
  <si>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</si>
  <si>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</si>
  <si>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</si>
  <si>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</si>
  <si>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</si>
  <si>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</si>
  <si>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</si>
  <si>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</si>
  <si>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</si>
  <si>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</si>
  <si>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</si>
  <si>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</si>
  <si>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</si>
  <si>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</si>
  <si>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</si>
  <si>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</si>
  <si>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</si>
  <si>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</si>
  <si>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</si>
  <si>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</si>
  <si>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</si>
  <si>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</si>
  <si>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</si>
  <si>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</si>
  <si>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</si>
  <si>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</si>
  <si>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</si>
  <si>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</si>
  <si>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</si>
  <si>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</si>
  <si>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</si>
  <si>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</si>
  <si>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</si>
  <si>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</si>
  <si>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</si>
  <si>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</si>
  <si>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</si>
  <si>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</si>
  <si>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</si>
  <si>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</si>
  <si>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</si>
  <si>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</si>
  <si>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</si>
  <si>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</si>
  <si>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</si>
  <si>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</si>
  <si>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</si>
  <si>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</si>
  <si>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</si>
  <si>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</si>
  <si>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</si>
  <si>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</si>
  <si>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</si>
  <si>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</si>
  <si>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</si>
  <si>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</si>
  <si>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</si>
  <si>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</si>
  <si>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</si>
  <si>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</si>
  <si>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</si>
  <si>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</si>
  <si>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</si>
  <si>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</si>
  <si>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</si>
  <si>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</si>
  <si>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</si>
  <si>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</si>
  <si>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</si>
  <si>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</si>
  <si>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</si>
  <si>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</si>
  <si>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</si>
  <si>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</si>
  <si>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</si>
  <si>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</si>
  <si>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</si>
  <si>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</si>
  <si>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</si>
  <si>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</si>
  <si>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</si>
  <si>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</si>
  <si>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</si>
  <si>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</si>
  <si>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</si>
  <si>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</si>
  <si>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</si>
  <si>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</si>
  <si>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</si>
  <si>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</si>
  <si>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</si>
  <si>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</si>
  <si>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</si>
  <si>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</si>
  <si>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</si>
  <si>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</si>
  <si>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</si>
  <si>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</si>
  <si>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</si>
  <si>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</si>
  <si>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</si>
  <si>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</si>
  <si>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</si>
  <si>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</si>
  <si>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</si>
  <si>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</si>
  <si>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</si>
  <si>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</si>
  <si>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</si>
  <si>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</si>
  <si>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</si>
  <si>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</si>
  <si>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</si>
  <si>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</si>
  <si>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</si>
  <si>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</si>
  <si>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</si>
  <si>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</si>
  <si>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</si>
  <si>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</si>
  <si>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</si>
  <si>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</si>
  <si>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</si>
  <si>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</si>
  <si>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</si>
  <si>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</si>
  <si>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</si>
  <si>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</si>
  <si>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</si>
  <si>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</si>
  <si>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</si>
  <si>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</si>
  <si>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</si>
  <si>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</si>
  <si>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</si>
  <si>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</si>
  <si>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</si>
  <si>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</si>
  <si>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</si>
  <si>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</si>
  <si>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</si>
  <si>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</si>
  <si>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</si>
  <si>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</si>
  <si>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</si>
  <si>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</si>
  <si>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</si>
  <si>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</si>
  <si>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</si>
  <si>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</si>
  <si>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</si>
  <si>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</si>
  <si>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</si>
  <si>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</si>
  <si>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</si>
  <si>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</si>
  <si>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</si>
  <si>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</si>
  <si>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</si>
  <si>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</si>
  <si>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</si>
  <si>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</si>
  <si>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</si>
  <si>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</si>
  <si>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</si>
  <si>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</si>
  <si>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</si>
  <si>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</si>
  <si>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</si>
  <si>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</si>
  <si>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</si>
  <si>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</si>
  <si>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</si>
  <si>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</si>
  <si>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</si>
  <si>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</si>
  <si>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</si>
  <si>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</si>
  <si>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</si>
  <si>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</si>
  <si>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</si>
  <si>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</si>
  <si>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</si>
  <si>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</si>
  <si>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</si>
  <si>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</si>
  <si>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</si>
  <si>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</si>
  <si>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</si>
  <si>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</si>
  <si>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</si>
  <si>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</si>
  <si>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</si>
  <si>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</si>
  <si>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</si>
  <si>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</si>
  <si>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</si>
  <si>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</si>
  <si>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</si>
  <si>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</si>
  <si>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</si>
  <si>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</si>
  <si>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</si>
  <si>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</si>
  <si>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</si>
  <si>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</si>
  <si>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</si>
  <si>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</si>
  <si>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</si>
  <si>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</si>
  <si>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</si>
  <si>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</si>
  <si>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</si>
  <si>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</si>
  <si>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</si>
  <si>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</si>
  <si>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</si>
  <si>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</si>
  <si>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</si>
  <si>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</si>
  <si>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</si>
  <si>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</si>
  <si>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</si>
  <si>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</si>
  <si>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</si>
  <si>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</si>
  <si>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</si>
  <si>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</si>
  <si>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</si>
  <si>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</si>
  <si>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</si>
  <si>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</si>
  <si>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</si>
  <si>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</si>
  <si>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</si>
  <si>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</si>
  <si>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</si>
  <si>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</si>
  <si>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</si>
  <si>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</si>
  <si>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</si>
  <si>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</si>
  <si>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</si>
  <si>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</si>
  <si>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</si>
  <si>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</si>
  <si>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</si>
  <si>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</si>
  <si>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</si>
  <si>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</si>
  <si>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</si>
  <si>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</si>
  <si>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</si>
  <si>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</si>
  <si>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</si>
  <si>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</si>
  <si>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</si>
  <si>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</si>
  <si>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</si>
  <si>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</si>
  <si>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</si>
  <si>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</si>
  <si>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</si>
  <si>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</si>
  <si>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</si>
  <si>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</si>
  <si>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</si>
  <si>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</si>
  <si>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</si>
  <si>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</si>
  <si>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</si>
  <si>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</si>
  <si>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</si>
  <si>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</si>
  <si>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</si>
  <si>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</si>
  <si>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</si>
  <si>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</si>
  <si>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</si>
  <si>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</si>
  <si>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</si>
  <si>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</si>
  <si>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</si>
  <si>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</si>
  <si>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</si>
  <si>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</si>
  <si>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</si>
  <si>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</si>
  <si>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</si>
  <si>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</si>
  <si>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</si>
  <si>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</si>
  <si>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</si>
  <si>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</si>
  <si>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</si>
  <si>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</si>
  <si>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</si>
  <si>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</si>
  <si>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</si>
  <si>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</si>
  <si>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</si>
  <si>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</si>
  <si>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</si>
  <si>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</si>
  <si>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</si>
  <si>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</si>
  <si>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</si>
  <si>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</si>
  <si>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</si>
  <si>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</si>
  <si>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</si>
  <si>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</si>
  <si>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</si>
  <si>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</si>
  <si>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</si>
  <si>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</si>
  <si>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</si>
  <si>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</si>
  <si>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</si>
  <si>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</si>
  <si>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</si>
  <si>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</si>
  <si>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</si>
  <si>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</si>
  <si>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</si>
  <si>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</si>
  <si>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</si>
  <si>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</si>
  <si>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</si>
  <si>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</si>
  <si>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</si>
  <si>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</si>
  <si>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</si>
  <si>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</si>
  <si>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</si>
  <si>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</si>
  <si>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</si>
  <si>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</si>
  <si>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</si>
  <si>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</si>
  <si>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</si>
  <si>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</si>
  <si>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</si>
  <si>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</si>
  <si>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</si>
  <si>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</si>
  <si>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</si>
  <si>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</si>
  <si>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</si>
  <si>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</si>
  <si>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</si>
  <si>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</si>
  <si>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</si>
  <si>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</si>
  <si>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</si>
  <si>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</si>
  <si>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</si>
  <si>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</si>
  <si>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</si>
  <si>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</si>
  <si>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</si>
  <si>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</si>
  <si>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</si>
  <si>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</si>
  <si>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</si>
  <si>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</si>
  <si>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</si>
  <si>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</si>
  <si>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</si>
  <si>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</si>
  <si>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</si>
  <si>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</si>
  <si>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</si>
  <si>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</si>
  <si>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</si>
  <si>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</si>
  <si>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</si>
  <si>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</si>
  <si>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</si>
  <si>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</si>
  <si>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</si>
  <si>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</si>
  <si>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</si>
  <si>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</si>
  <si>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</si>
  <si>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</si>
  <si>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</si>
  <si>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</si>
  <si>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</si>
  <si>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</si>
  <si>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</si>
  <si>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</si>
  <si>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</si>
  <si>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</si>
  <si>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</si>
  <si>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</si>
  <si>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</si>
  <si>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</si>
  <si>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</si>
  <si>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</si>
  <si>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</si>
  <si>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</si>
  <si>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</si>
  <si>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</si>
  <si>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</si>
  <si>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</si>
  <si>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</si>
  <si>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</si>
  <si>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</si>
  <si>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</si>
  <si>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</si>
  <si>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</si>
  <si>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</si>
  <si>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</si>
  <si>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</si>
  <si>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</si>
  <si>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</si>
  <si>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</si>
  <si>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</si>
  <si>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</si>
  <si>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</si>
  <si>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</si>
  <si>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</si>
  <si>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</si>
  <si>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</si>
  <si>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</si>
  <si>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</si>
  <si>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</si>
  <si>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</si>
  <si>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</si>
  <si>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</si>
  <si>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</si>
  <si>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</si>
  <si>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</si>
  <si>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</si>
  <si>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</si>
  <si>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</si>
  <si>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</si>
  <si>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</si>
  <si>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</si>
  <si>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</si>
  <si>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</si>
  <si>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</si>
  <si>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</si>
  <si>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</si>
  <si>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</si>
  <si>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</si>
  <si>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</si>
  <si>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</si>
  <si>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</si>
  <si>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</si>
  <si>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</si>
  <si>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</si>
  <si>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</si>
  <si>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</si>
  <si>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</si>
  <si>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</si>
  <si>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</si>
  <si>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</si>
  <si>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</si>
  <si>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</si>
  <si>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</si>
  <si>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</si>
  <si>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</si>
  <si>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</si>
  <si>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</si>
  <si>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</si>
  <si>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</si>
  <si>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</si>
  <si>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</si>
  <si>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</si>
  <si>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</si>
  <si>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</si>
  <si>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</si>
  <si>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</si>
  <si>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</si>
  <si>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</si>
  <si>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</si>
  <si>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</si>
  <si>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</si>
  <si>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</si>
  <si>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</si>
  <si>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</si>
  <si>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</si>
  <si>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</si>
  <si>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</si>
  <si>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</si>
  <si>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</si>
  <si>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</si>
  <si>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</si>
  <si>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</si>
  <si>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</si>
  <si>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</si>
  <si>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</si>
  <si>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</si>
  <si>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</si>
  <si>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</si>
  <si>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</si>
  <si>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</si>
  <si>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</si>
  <si>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</si>
  <si>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</si>
  <si>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</si>
  <si>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</si>
  <si>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</si>
  <si>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</si>
  <si>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</si>
  <si>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</si>
  <si>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</si>
  <si>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</si>
  <si>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</si>
  <si>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</si>
  <si>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</si>
  <si>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</si>
  <si>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</si>
  <si>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</si>
  <si>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</si>
  <si>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</si>
  <si>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</si>
  <si>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</si>
  <si>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</si>
  <si>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</si>
  <si>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</si>
  <si>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</si>
  <si>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</si>
  <si>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</si>
  <si>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</si>
  <si>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</si>
  <si>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</si>
  <si>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</si>
  <si>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</si>
  <si>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</si>
  <si>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</si>
  <si>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</si>
  <si>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</si>
  <si>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</si>
  <si>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</si>
  <si>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</si>
  <si>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</si>
  <si>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</si>
  <si>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</si>
  <si>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</si>
  <si>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</si>
  <si>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</si>
  <si>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</si>
  <si>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</si>
  <si>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</si>
  <si>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</si>
  <si>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</si>
  <si>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</si>
  <si>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</si>
  <si>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</si>
  <si>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</si>
  <si>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</si>
  <si>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</si>
  <si>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</si>
  <si>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</si>
  <si>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</si>
  <si>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</si>
  <si>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</si>
  <si>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</si>
  <si>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</si>
  <si>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</si>
  <si>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</si>
  <si>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</si>
  <si>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</si>
  <si>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</si>
  <si>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</si>
  <si>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</si>
  <si>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</si>
  <si>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</si>
  <si>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</si>
  <si>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</si>
  <si>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</si>
  <si>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</si>
  <si>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</si>
  <si>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</si>
  <si>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</si>
  <si>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</si>
  <si>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</si>
  <si>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</si>
  <si>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</si>
  <si>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</si>
  <si>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</si>
  <si>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</si>
  <si>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</si>
  <si>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</si>
  <si>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</si>
  <si>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</si>
  <si>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</si>
  <si>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</si>
  <si>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</si>
  <si>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</si>
  <si>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</si>
  <si>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</si>
  <si>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</si>
  <si>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</si>
  <si>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</si>
  <si>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</si>
  <si>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</si>
  <si>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</si>
  <si>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</si>
  <si>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</si>
  <si>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</si>
  <si>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</si>
  <si>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</si>
  <si>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</si>
  <si>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</si>
  <si>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</si>
  <si>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</si>
  <si>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</si>
  <si>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</si>
  <si>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</si>
  <si>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</si>
  <si>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</si>
  <si>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</si>
  <si>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</si>
  <si>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</si>
  <si>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</si>
  <si>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</si>
  <si>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</si>
  <si>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</si>
  <si>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</si>
  <si>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</si>
  <si>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</si>
  <si>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</si>
  <si>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</si>
  <si>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</si>
  <si>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</si>
  <si>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</si>
  <si>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</si>
  <si>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</si>
  <si>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</si>
  <si>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</si>
  <si>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</si>
  <si>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</si>
  <si>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</si>
  <si>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</si>
  <si>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</si>
  <si>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</si>
  <si>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</si>
  <si>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</si>
  <si>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</si>
  <si>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</si>
  <si>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</si>
  <si>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</si>
  <si>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</si>
  <si>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</si>
  <si>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</si>
  <si>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</si>
  <si>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</si>
  <si>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</si>
  <si>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</si>
  <si>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</si>
  <si>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</si>
  <si>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</si>
  <si>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</si>
  <si>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</si>
  <si>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</si>
  <si>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</si>
  <si>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</si>
  <si>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</si>
  <si>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</si>
  <si>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</si>
  <si>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</si>
  <si>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</si>
  <si>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</si>
  <si>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</si>
  <si>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</si>
  <si>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</si>
  <si>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</si>
  <si>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</si>
  <si>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</si>
  <si>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</si>
  <si>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</si>
  <si>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</si>
  <si>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</si>
  <si>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</si>
  <si>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</si>
  <si>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</si>
  <si>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</si>
  <si>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</si>
  <si>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</si>
  <si>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</si>
  <si>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</si>
  <si>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</si>
  <si>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</si>
  <si>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</si>
  <si>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</si>
  <si>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</si>
  <si>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</si>
  <si>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</si>
  <si>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</si>
  <si>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</si>
  <si>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</si>
  <si>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</si>
  <si>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</si>
  <si>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</si>
  <si>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</si>
  <si>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</si>
  <si>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</si>
  <si>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</si>
  <si>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</si>
  <si>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</si>
  <si>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</si>
  <si>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</si>
  <si>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</si>
  <si>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</si>
  <si>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</si>
  <si>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</si>
  <si>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</si>
  <si>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</si>
  <si>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</si>
  <si>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</si>
  <si>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</si>
  <si>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</si>
  <si>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</si>
  <si>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</si>
  <si>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</si>
  <si>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</si>
  <si>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</si>
  <si>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</si>
  <si>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</si>
  <si>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</si>
  <si>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</si>
  <si>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</si>
  <si>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</si>
  <si>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</si>
  <si>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</si>
  <si>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</si>
  <si>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</si>
  <si>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</si>
  <si>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</si>
  <si>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</si>
  <si>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</si>
  <si>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</si>
  <si>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</si>
  <si>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</si>
  <si>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</si>
  <si>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</si>
  <si>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</si>
  <si>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</si>
  <si>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</si>
  <si>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</si>
  <si>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</si>
  <si>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</si>
  <si>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</si>
  <si>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</si>
  <si>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</si>
  <si>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</si>
  <si>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</si>
  <si>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</si>
  <si>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</si>
  <si>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</si>
  <si>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</si>
  <si>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</si>
  <si>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</si>
  <si>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</si>
  <si>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</si>
  <si>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</si>
  <si>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</si>
  <si>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</si>
  <si>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</si>
  <si>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</si>
  <si>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</si>
  <si>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</si>
  <si>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</si>
  <si>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</si>
  <si>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</si>
  <si>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</si>
  <si>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</si>
  <si>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</si>
  <si>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</si>
  <si>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</si>
  <si>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</si>
  <si>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</si>
  <si>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</si>
  <si>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</si>
  <si>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</si>
  <si>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</si>
  <si>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</si>
  <si>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</si>
  <si>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</si>
  <si>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</si>
  <si>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</si>
  <si>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</si>
  <si>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</si>
  <si>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</si>
  <si>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</si>
  <si>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</si>
  <si>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</si>
  <si>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</si>
  <si>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</si>
  <si>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</si>
  <si>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</si>
  <si>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</si>
  <si>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</si>
  <si>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</si>
  <si>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</si>
  <si>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</si>
  <si>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</si>
  <si>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</si>
  <si>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</si>
  <si>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</si>
  <si>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</si>
  <si>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</si>
  <si>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</si>
  <si>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</si>
  <si>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</si>
  <si>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</si>
  <si>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</si>
  <si>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</si>
  <si>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</si>
  <si>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</si>
  <si>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</si>
  <si>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</si>
  <si>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</si>
  <si>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</si>
  <si>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</si>
  <si>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</si>
  <si>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</si>
  <si>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</si>
  <si>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</si>
  <si>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</si>
  <si>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</si>
  <si>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</si>
  <si>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</si>
  <si>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</si>
  <si>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</si>
  <si>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</si>
  <si>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</si>
  <si>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</si>
  <si>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</si>
  <si>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</si>
  <si>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</si>
  <si>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</si>
  <si>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</si>
  <si>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</si>
  <si>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</si>
  <si>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</si>
  <si>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</si>
  <si>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</si>
  <si>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</si>
  <si>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</si>
  <si>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</si>
  <si>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</si>
  <si>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</si>
  <si>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</si>
  <si>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</si>
  <si>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</si>
  <si>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</si>
  <si>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</si>
  <si>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</si>
  <si>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</si>
  <si>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</si>
  <si>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</si>
  <si>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</si>
  <si>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</si>
  <si>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</si>
  <si>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</si>
  <si>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</si>
  <si>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</si>
  <si>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</si>
  <si>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</si>
  <si>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</si>
  <si>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</si>
  <si>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</si>
  <si>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</si>
  <si>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</si>
  <si>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</si>
  <si>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</si>
  <si>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</si>
  <si>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</si>
  <si>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</si>
  <si>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</si>
  <si>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</si>
  <si>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</si>
  <si>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</si>
  <si>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</si>
  <si>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</si>
  <si>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</si>
  <si>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</si>
  <si>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</si>
  <si>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</si>
  <si>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</si>
  <si>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</si>
  <si>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</si>
  <si>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</si>
  <si>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</si>
  <si>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</si>
  <si>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</si>
  <si>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</si>
  <si>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</si>
  <si>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</si>
  <si>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</si>
  <si>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</si>
  <si>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</si>
  <si>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</si>
  <si>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</si>
  <si>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</si>
  <si>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</si>
  <si>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</si>
  <si>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</si>
  <si>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</si>
  <si>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</si>
  <si>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</si>
  <si>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</si>
  <si>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</si>
  <si>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</si>
  <si>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</si>
  <si>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</si>
  <si>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</si>
  <si>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</si>
  <si>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</si>
  <si>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</si>
  <si>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</si>
  <si>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</si>
  <si>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</si>
  <si>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</si>
  <si>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</si>
  <si>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</si>
  <si>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</si>
  <si>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</si>
  <si>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</si>
  <si>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</si>
  <si>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</si>
  <si>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</si>
  <si>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</si>
  <si>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</si>
  <si>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</si>
  <si>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</si>
  <si>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</si>
  <si>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</si>
  <si>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</si>
  <si>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</si>
  <si>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</si>
  <si>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</si>
  <si>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</si>
  <si>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</si>
  <si>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</si>
  <si>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</si>
  <si>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</si>
  <si>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</si>
  <si>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</si>
  <si>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</si>
  <si>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</si>
  <si>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</si>
  <si>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</si>
  <si>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</si>
  <si>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</si>
  <si>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</si>
  <si>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</si>
  <si>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</si>
  <si>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</si>
  <si>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</si>
  <si>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</si>
  <si>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</si>
  <si>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</si>
  <si>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</si>
  <si>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</si>
  <si>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</si>
  <si>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</si>
  <si>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</si>
  <si>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</si>
  <si>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</si>
  <si>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</si>
  <si>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</si>
  <si>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</si>
  <si>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</si>
  <si>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</si>
  <si>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</si>
  <si>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</si>
  <si>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</si>
  <si>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</si>
  <si>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</si>
  <si>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</si>
  <si>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</si>
  <si>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</si>
  <si>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</si>
  <si>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</si>
  <si>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</si>
  <si>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</si>
  <si>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</si>
  <si>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</si>
  <si>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</si>
  <si>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</si>
  <si>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</si>
  <si>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</si>
  <si>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</si>
  <si>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</si>
  <si>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</si>
  <si>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</si>
  <si>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</si>
  <si>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</si>
  <si>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</si>
  <si>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</si>
  <si>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</si>
  <si>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</si>
  <si>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</si>
  <si>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</si>
  <si>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</si>
  <si>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</si>
  <si>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</si>
  <si>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</si>
  <si>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</si>
  <si>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</si>
  <si>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</si>
  <si>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</si>
  <si>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</si>
  <si>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</si>
  <si>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</si>
  <si>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</si>
  <si>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</si>
  <si>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</si>
  <si>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</si>
  <si>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</si>
  <si>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</si>
  <si>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</si>
  <si>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</si>
  <si>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</si>
  <si>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</si>
  <si>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</si>
  <si>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</si>
  <si>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</si>
  <si>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</si>
  <si>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</si>
  <si>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</si>
  <si>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</si>
  <si>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</si>
  <si>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</si>
  <si>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</si>
  <si>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</si>
  <si>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</si>
  <si>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</si>
  <si>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</si>
  <si>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</si>
  <si>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</si>
  <si>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</si>
  <si>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</si>
  <si>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</si>
  <si>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</si>
  <si>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</si>
  <si>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</si>
  <si>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</si>
  <si>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</si>
  <si>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</si>
  <si>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</si>
  <si>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</si>
  <si>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</si>
  <si>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</si>
  <si>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</si>
  <si>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</si>
  <si>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</si>
  <si>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</si>
  <si>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</si>
  <si>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</si>
  <si>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</si>
  <si>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</si>
  <si>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</si>
  <si>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</si>
  <si>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</si>
  <si>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</si>
  <si>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</si>
  <si>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</si>
  <si>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</si>
  <si>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</si>
  <si>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</si>
  <si>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</si>
  <si>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</si>
  <si>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</si>
  <si>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</si>
  <si>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</si>
  <si>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</si>
  <si>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</si>
  <si>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</si>
  <si>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</si>
  <si>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</si>
  <si>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</si>
  <si>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</si>
  <si>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</si>
  <si>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</si>
  <si>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</si>
  <si>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</si>
  <si>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</si>
  <si>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</si>
  <si>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</si>
  <si>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</si>
  <si>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</si>
  <si>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</si>
  <si>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</si>
  <si>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</si>
  <si>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</si>
  <si>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</si>
  <si>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</si>
  <si>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</si>
  <si>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</si>
  <si>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</si>
  <si>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</si>
  <si>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</si>
  <si>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</si>
  <si>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</si>
  <si>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</si>
  <si>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</si>
  <si>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</si>
  <si>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</si>
  <si>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</si>
  <si>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</si>
  <si>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</si>
  <si>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</si>
  <si>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</si>
  <si>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</si>
  <si>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</si>
  <si>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</si>
  <si>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</si>
  <si>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</si>
  <si>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</si>
  <si>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</si>
  <si>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</si>
  <si>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</si>
  <si>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</si>
  <si>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</si>
  <si>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</si>
  <si>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</si>
  <si>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</si>
  <si>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</si>
  <si>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</si>
  <si>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</si>
  <si>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</si>
  <si>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</si>
  <si>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</si>
  <si>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</si>
  <si>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</si>
  <si>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</si>
  <si>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</si>
  <si>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</si>
  <si>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</si>
  <si>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</si>
  <si>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</si>
  <si>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</si>
  <si>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</si>
  <si>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</si>
  <si>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</si>
  <si>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</si>
  <si>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</si>
  <si>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</si>
  <si>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</si>
  <si>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</si>
  <si>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</si>
  <si>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</si>
  <si>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</si>
  <si>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</si>
  <si>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</si>
  <si>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</si>
  <si>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</si>
  <si>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</si>
  <si>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</si>
  <si>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</si>
  <si>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</si>
  <si>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</si>
  <si>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</si>
  <si>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</si>
  <si>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</si>
  <si>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</si>
  <si>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</si>
  <si>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</si>
  <si>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</si>
  <si>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</si>
  <si>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</si>
  <si>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</si>
  <si>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</si>
  <si>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</si>
  <si>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</si>
  <si>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</si>
  <si>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</si>
  <si>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</si>
  <si>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</si>
  <si>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</si>
  <si>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</si>
  <si>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</si>
  <si>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</si>
  <si>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</si>
  <si>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</si>
  <si>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</si>
  <si>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</si>
  <si>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</si>
  <si>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</si>
  <si>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</si>
  <si>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</si>
  <si>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</si>
  <si>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</si>
  <si>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</si>
  <si>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</si>
  <si>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</si>
  <si>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</si>
  <si>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</si>
  <si>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</si>
  <si>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</si>
  <si>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</si>
  <si>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</si>
  <si>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</si>
  <si>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</si>
  <si>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</si>
  <si>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</si>
  <si>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</si>
  <si>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</si>
  <si>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</si>
  <si>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</si>
  <si>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</si>
  <si>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</si>
  <si>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</si>
  <si>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</si>
  <si>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</si>
  <si>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</si>
  <si>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</si>
  <si>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</si>
  <si>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</si>
  <si>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</si>
  <si>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</si>
  <si>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</si>
  <si>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</si>
  <si>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</si>
  <si>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</si>
  <si>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</si>
  <si>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</si>
  <si>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</si>
  <si>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</si>
  <si>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</si>
  <si>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</si>
  <si>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</si>
  <si>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</si>
  <si>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</si>
  <si>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</si>
  <si>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</si>
  <si>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</si>
  <si>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</si>
  <si>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</si>
  <si>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</si>
  <si>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</si>
  <si>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</si>
  <si>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</si>
  <si>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</si>
  <si>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</si>
  <si>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</si>
  <si>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</si>
  <si>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</si>
  <si>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</si>
  <si>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</si>
  <si>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</si>
  <si>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</si>
  <si>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</si>
  <si>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</si>
  <si>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</si>
  <si>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</si>
  <si>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</si>
  <si>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</si>
  <si>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</si>
  <si>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</si>
  <si>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</si>
  <si>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</si>
  <si>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</si>
  <si>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</si>
  <si>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</si>
  <si>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</si>
  <si>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</si>
  <si>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</si>
  <si>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</si>
  <si>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</si>
  <si>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</si>
  <si>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</si>
  <si>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</si>
  <si>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</si>
  <si>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</si>
  <si>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</si>
  <si>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</si>
  <si>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</si>
  <si>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</si>
  <si>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</si>
  <si>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</si>
  <si>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</si>
  <si>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</si>
  <si>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</si>
  <si>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</si>
  <si>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</si>
  <si>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</si>
  <si>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</si>
  <si>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</si>
  <si>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</si>
  <si>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</si>
  <si>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</si>
  <si>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</si>
  <si>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</si>
  <si>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</si>
  <si>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</si>
  <si>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</si>
  <si>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</si>
  <si>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</si>
  <si>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</si>
  <si>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</si>
  <si>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</si>
  <si>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</si>
  <si>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</si>
  <si>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</si>
  <si>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</si>
  <si>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</si>
  <si>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</si>
  <si>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</si>
  <si>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</si>
  <si>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</si>
  <si>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</si>
  <si>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</si>
  <si>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</si>
  <si>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</si>
  <si>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</si>
  <si>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</si>
  <si>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</si>
  <si>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</si>
  <si>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</si>
  <si>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</si>
  <si>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</si>
  <si>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</si>
  <si>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</si>
  <si>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</si>
  <si>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</si>
  <si>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</si>
  <si>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</si>
  <si>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</si>
  <si>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</si>
  <si>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</si>
  <si>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</si>
  <si>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</si>
  <si>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</si>
  <si>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</si>
  <si>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</si>
  <si>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</si>
  <si>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</si>
  <si>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</si>
  <si>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</si>
  <si>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</si>
  <si>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</si>
  <si>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</si>
  <si>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</si>
  <si>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</si>
  <si>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</si>
  <si>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</si>
  <si>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</si>
  <si>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</si>
  <si>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</si>
  <si>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</si>
  <si>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</si>
  <si>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</si>
  <si>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</si>
  <si>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</si>
  <si>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</si>
  <si>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</si>
  <si>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</si>
  <si>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</si>
  <si>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</si>
  <si>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</si>
  <si>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</si>
  <si>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</si>
  <si>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</si>
  <si>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</si>
  <si>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</si>
  <si>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</si>
  <si>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</si>
  <si>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</si>
  <si>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</si>
  <si>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</si>
  <si>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</si>
  <si>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</si>
  <si>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</si>
  <si>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</si>
  <si>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</si>
  <si>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</si>
  <si>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</si>
  <si>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</si>
  <si>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</si>
  <si>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</si>
  <si>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</si>
  <si>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</si>
  <si>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</si>
  <si>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</si>
  <si>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</si>
  <si>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</si>
  <si>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</si>
  <si>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</si>
  <si>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</si>
  <si>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</si>
  <si>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</si>
  <si>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</si>
  <si>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</si>
  <si>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</si>
  <si>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</si>
  <si>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</si>
  <si>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</si>
  <si>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</si>
  <si>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</si>
  <si>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</si>
  <si>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</si>
  <si>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</si>
  <si>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</si>
  <si>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</si>
  <si>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</si>
  <si>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</si>
  <si>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</si>
  <si>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</si>
  <si>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</si>
  <si>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</si>
  <si>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</si>
  <si>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</si>
  <si>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</si>
  <si>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</si>
  <si>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</si>
  <si>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</si>
  <si>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</si>
  <si>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</si>
  <si>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</si>
  <si>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</si>
  <si>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</si>
  <si>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</si>
  <si>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</si>
  <si>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</si>
  <si>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</si>
  <si>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</si>
  <si>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</si>
  <si>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</si>
  <si>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</si>
  <si>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</si>
  <si>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</si>
  <si>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</si>
  <si>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</si>
  <si>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</si>
  <si>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</si>
  <si>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</si>
  <si>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</si>
  <si>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</si>
  <si>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</si>
  <si>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</si>
  <si>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</si>
  <si>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</si>
  <si>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</si>
  <si>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</si>
  <si>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</si>
  <si>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</si>
  <si>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</si>
  <si>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</si>
  <si>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</si>
  <si>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</si>
  <si>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</si>
  <si>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</si>
  <si>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</si>
  <si>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</si>
  <si>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</si>
  <si>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</si>
  <si>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</si>
  <si>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</si>
  <si>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</si>
  <si>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</si>
  <si>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</si>
  <si>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</si>
  <si>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</si>
  <si>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</si>
  <si>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</si>
  <si>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</si>
  <si>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</si>
  <si>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</si>
  <si>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</si>
  <si>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</si>
  <si>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</si>
  <si>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</si>
  <si>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</si>
  <si>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</si>
  <si>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</si>
  <si>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</si>
  <si>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</si>
  <si>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</si>
  <si>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</si>
  <si>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</si>
  <si>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</si>
  <si>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</si>
  <si>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</si>
  <si>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</si>
  <si>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</si>
  <si>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</si>
  <si>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</si>
  <si>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</si>
  <si>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</si>
  <si>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</si>
  <si>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</si>
  <si>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</si>
  <si>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</si>
  <si>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</si>
  <si>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</si>
  <si>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</si>
  <si>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</si>
  <si>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</si>
  <si>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</si>
  <si>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</si>
  <si>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</si>
  <si>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</si>
  <si>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</si>
  <si>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</si>
  <si>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</si>
  <si>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</si>
  <si>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</si>
  <si>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</si>
  <si>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</si>
  <si>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</si>
  <si>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</si>
  <si>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</si>
  <si>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</si>
  <si>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</si>
  <si>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</si>
  <si>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</si>
  <si>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</si>
  <si>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</si>
  <si>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</si>
  <si>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</si>
  <si>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</si>
  <si>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</si>
  <si>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</si>
  <si>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</si>
  <si>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</si>
  <si>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</si>
  <si>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</si>
  <si>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</si>
  <si>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</si>
  <si>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</si>
  <si>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</si>
  <si>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</si>
  <si>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</si>
  <si>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</si>
  <si>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</si>
  <si>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</si>
  <si>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</si>
  <si>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</si>
  <si>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</si>
  <si>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</si>
  <si>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</si>
  <si>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</si>
  <si>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</si>
  <si>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</si>
  <si>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</si>
  <si>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</si>
  <si>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</si>
  <si>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</si>
  <si>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</si>
  <si>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</si>
  <si>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</si>
  <si>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</si>
  <si>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</si>
  <si>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</si>
  <si>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</si>
  <si>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</si>
  <si>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</si>
  <si>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</si>
  <si>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</si>
  <si>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</si>
  <si>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</si>
  <si>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</si>
  <si>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</si>
  <si>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</si>
  <si>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</si>
  <si>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</si>
  <si>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</si>
  <si>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</si>
  <si>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</si>
  <si>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</si>
  <si>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</si>
  <si>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</si>
  <si>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</si>
  <si>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</si>
  <si>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</si>
  <si>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</si>
  <si>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</si>
  <si>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</si>
  <si>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</si>
  <si>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</si>
  <si>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</si>
  <si>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</si>
  <si>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</si>
  <si>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</si>
  <si>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</si>
  <si>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</si>
  <si>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</si>
  <si>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</si>
  <si>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</si>
  <si>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</si>
  <si>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</si>
  <si>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</si>
  <si>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</si>
  <si>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</si>
  <si>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</si>
  <si>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</si>
  <si>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</si>
  <si>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</si>
  <si>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</si>
  <si>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</si>
  <si>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</si>
  <si>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</si>
  <si>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</si>
  <si>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</si>
  <si>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</si>
  <si>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</si>
  <si>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</si>
  <si>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</si>
  <si>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</si>
  <si>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</si>
  <si>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</si>
  <si>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</si>
  <si>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</si>
  <si>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</si>
  <si>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</si>
  <si>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</si>
  <si>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</si>
  <si>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</si>
  <si>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</si>
  <si>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</si>
  <si>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</si>
  <si>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</si>
  <si>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</si>
  <si>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</si>
  <si>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</si>
  <si>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</si>
  <si>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</si>
  <si>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</si>
  <si>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</si>
  <si>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</si>
  <si>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</si>
  <si>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</si>
  <si>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</si>
  <si>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</si>
  <si>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</si>
  <si>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</si>
  <si>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</si>
  <si>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</si>
  <si>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</si>
  <si>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</si>
  <si>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</si>
  <si>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</si>
  <si>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</si>
  <si>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</si>
  <si>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</si>
  <si>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</si>
  <si>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</si>
  <si>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</si>
  <si>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</si>
  <si>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</si>
  <si>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</si>
  <si>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</si>
  <si>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</si>
  <si>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</si>
  <si>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</si>
  <si>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</si>
  <si>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</si>
  <si>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</si>
  <si>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</si>
  <si>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</si>
  <si>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</si>
  <si>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</si>
  <si>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</si>
  <si>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</si>
  <si>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</si>
  <si>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</si>
  <si>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</si>
  <si>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</si>
  <si>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</si>
  <si>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</si>
  <si>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</si>
  <si>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</si>
  <si>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</si>
  <si>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</si>
  <si>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</si>
  <si>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</si>
  <si>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</si>
  <si>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</si>
  <si>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</si>
  <si>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</si>
  <si>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</si>
  <si>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</si>
  <si>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</si>
  <si>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</si>
  <si>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</si>
  <si>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</si>
  <si>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</si>
  <si>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</si>
  <si>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</si>
  <si>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</si>
  <si>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</si>
  <si>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</si>
  <si>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</si>
  <si>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</si>
  <si>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</si>
  <si>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</si>
  <si>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</si>
  <si>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</si>
  <si>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</si>
  <si>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</si>
  <si>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</si>
  <si>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</si>
  <si>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</si>
  <si>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</si>
  <si>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</si>
  <si>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</si>
  <si>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</si>
  <si>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</si>
  <si>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</si>
  <si>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</si>
  <si>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</si>
  <si>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</si>
  <si>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</si>
  <si>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</si>
  <si>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</si>
  <si>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</si>
  <si>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</si>
  <si>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</si>
  <si>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</si>
  <si>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</si>
  <si>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</si>
  <si>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</si>
  <si>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</si>
  <si>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</si>
  <si>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</si>
  <si>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</si>
  <si>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</si>
  <si>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</si>
  <si>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</si>
  <si>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</si>
  <si>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</si>
  <si>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</si>
  <si>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</si>
  <si>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</si>
  <si>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</si>
  <si>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</si>
  <si>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</si>
  <si>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</si>
  <si>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</si>
  <si>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</si>
  <si>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</si>
  <si>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</si>
  <si>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</si>
  <si>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</si>
  <si>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</si>
  <si>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</si>
  <si>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</si>
  <si>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</si>
  <si>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</si>
  <si>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</si>
  <si>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</si>
  <si>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</si>
  <si>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</si>
  <si>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</si>
  <si>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</si>
  <si>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</si>
  <si>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</si>
  <si>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</si>
  <si>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</si>
  <si>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</si>
  <si>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</si>
  <si>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</si>
  <si>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</si>
  <si>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</si>
  <si>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</si>
  <si>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</si>
  <si>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</si>
  <si>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</si>
  <si>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</si>
  <si>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</si>
  <si>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</si>
  <si>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</si>
  <si>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</si>
  <si>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</si>
  <si>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</si>
  <si>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</si>
  <si>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</si>
  <si>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</si>
  <si>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</si>
  <si>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</si>
  <si>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</si>
  <si>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</si>
  <si>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</si>
  <si>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</si>
  <si>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</si>
  <si>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</si>
  <si>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</si>
  <si>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</si>
  <si>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</si>
  <si>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</si>
  <si>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</si>
  <si>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</si>
  <si>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</si>
  <si>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</si>
  <si>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</si>
  <si>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</si>
  <si>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</si>
  <si>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</si>
  <si>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</si>
  <si>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</si>
  <si>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</si>
  <si>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</si>
  <si>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</si>
  <si>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</si>
  <si>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</si>
  <si>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</si>
  <si>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</si>
  <si>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</si>
  <si>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</si>
  <si>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</si>
  <si>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</si>
  <si>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</si>
  <si>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</si>
  <si>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</si>
  <si>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</si>
  <si>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</si>
  <si>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</si>
  <si>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</si>
  <si>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</si>
  <si>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</si>
  <si>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</si>
  <si>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</si>
  <si>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</si>
  <si>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</si>
  <si>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</si>
  <si>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</si>
  <si>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</si>
  <si>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</si>
  <si>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</si>
  <si>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</si>
  <si>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</si>
  <si>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</si>
  <si>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</si>
  <si>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</si>
  <si>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</si>
  <si>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</si>
  <si>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</si>
  <si>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</si>
  <si>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</si>
  <si>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</si>
  <si>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</si>
  <si>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</si>
  <si>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</si>
  <si>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</si>
  <si>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</si>
  <si>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</si>
  <si>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</si>
  <si>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</si>
  <si>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</si>
  <si>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</si>
  <si>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</si>
  <si>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</si>
  <si>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</si>
  <si>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</si>
  <si>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</si>
  <si>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</si>
  <si>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</si>
  <si>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</si>
  <si>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</si>
  <si>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</si>
  <si>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</si>
  <si>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</si>
  <si>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</si>
  <si>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</si>
  <si>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</si>
  <si>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</si>
  <si>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</si>
  <si>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</si>
  <si>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</si>
  <si>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</si>
  <si>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</si>
  <si>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</si>
  <si>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</si>
  <si>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</si>
  <si>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</si>
  <si>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</si>
  <si>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</si>
  <si>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</si>
  <si>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</si>
  <si>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</si>
  <si>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</si>
  <si>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</si>
  <si>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</si>
  <si>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</si>
  <si>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</si>
  <si>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</si>
  <si>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</si>
  <si>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</si>
  <si>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</si>
  <si>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</si>
  <si>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</si>
  <si>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</si>
  <si>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</si>
  <si>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</si>
  <si>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</si>
  <si>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</si>
  <si>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</si>
  <si>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</si>
  <si>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</si>
  <si>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</si>
  <si>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</si>
  <si>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</si>
  <si>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</si>
  <si>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</si>
  <si>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</si>
  <si>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</si>
  <si>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</si>
  <si>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</si>
  <si>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</si>
  <si>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</si>
  <si>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</si>
  <si>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</si>
  <si>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</si>
  <si>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</si>
  <si>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</si>
  <si>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</si>
  <si>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</si>
  <si>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</si>
  <si>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</si>
  <si>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</si>
  <si>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</si>
  <si>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</si>
  <si>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</si>
  <si>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</si>
  <si>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</si>
  <si>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</si>
  <si>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</si>
  <si>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</si>
  <si>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</si>
  <si>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</si>
  <si>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</si>
  <si>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</si>
  <si>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</si>
  <si>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</si>
  <si>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</si>
  <si>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</si>
  <si>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</si>
  <si>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</si>
  <si>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</si>
  <si>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</si>
  <si>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</si>
  <si>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</si>
  <si>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</si>
  <si>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</si>
  <si>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</si>
  <si>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</si>
  <si>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</si>
  <si>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</si>
  <si>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</si>
  <si>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</si>
  <si>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</si>
  <si>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</si>
  <si>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</si>
  <si>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</si>
  <si>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</si>
  <si>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</si>
  <si>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</si>
  <si>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</si>
  <si>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</si>
  <si>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</si>
  <si>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</si>
  <si>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</si>
  <si>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</si>
  <si>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</si>
  <si>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</si>
  <si>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</si>
  <si>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</si>
  <si>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</si>
  <si>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</si>
  <si>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</si>
  <si>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</si>
  <si>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</si>
  <si>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</si>
  <si>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</si>
  <si>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</si>
  <si>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</si>
  <si>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</si>
  <si>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</si>
  <si>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</si>
  <si>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</si>
  <si>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</si>
  <si>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</si>
  <si>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</si>
  <si>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</si>
  <si>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</si>
  <si>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</si>
  <si>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</si>
  <si>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</si>
  <si>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</si>
  <si>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</si>
  <si>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</si>
  <si>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</si>
  <si>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</si>
  <si>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</si>
  <si>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</si>
  <si>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</si>
  <si>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</si>
  <si>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</si>
  <si>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</si>
  <si>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</si>
  <si>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</si>
  <si>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</si>
  <si>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</si>
  <si>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</si>
  <si>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</si>
  <si>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</si>
  <si>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</si>
  <si>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</si>
  <si>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</si>
  <si>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</si>
  <si>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</si>
  <si>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</si>
  <si>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</si>
  <si>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</si>
  <si>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</si>
  <si>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</si>
  <si>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</si>
  <si>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</si>
  <si>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</si>
  <si>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</si>
  <si>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</si>
  <si>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</si>
  <si>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</si>
  <si>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</si>
  <si>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</si>
  <si>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</si>
  <si>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</si>
  <si>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</si>
  <si>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</si>
  <si>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</si>
  <si>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</si>
  <si>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</si>
  <si>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</si>
  <si>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</si>
  <si>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</si>
  <si>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</si>
  <si>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</si>
  <si>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</si>
  <si>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</si>
  <si>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</si>
  <si>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</si>
  <si>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</si>
  <si>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</si>
  <si>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</si>
  <si>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</si>
  <si>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</si>
  <si>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</si>
  <si>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</si>
  <si>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</si>
  <si>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</si>
  <si>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</si>
  <si>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</si>
  <si>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</si>
  <si>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</si>
  <si>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</si>
  <si>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</si>
  <si>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</si>
  <si>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</si>
  <si>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</si>
  <si>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</si>
  <si>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</si>
  <si>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</si>
  <si>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</si>
  <si>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</si>
  <si>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</si>
  <si>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</si>
  <si>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</si>
  <si>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</si>
  <si>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</si>
  <si>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</si>
  <si>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</si>
  <si>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</si>
  <si>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</si>
  <si>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</si>
  <si>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</si>
  <si>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</si>
  <si>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</si>
  <si>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</si>
  <si>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</si>
  <si>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</si>
  <si>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</si>
  <si>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</si>
  <si>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</si>
  <si>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</si>
  <si>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</si>
  <si>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</si>
  <si>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</si>
  <si>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</si>
  <si>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</si>
  <si>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</si>
  <si>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</si>
  <si>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</si>
  <si>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</si>
  <si>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</si>
  <si>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</si>
  <si>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</si>
  <si>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</si>
  <si>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</si>
  <si>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</si>
  <si>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</si>
  <si>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</si>
  <si>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</si>
  <si>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</si>
  <si>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</si>
  <si>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</si>
  <si>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</si>
  <si>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</si>
  <si>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</si>
  <si>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</si>
  <si>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</si>
  <si>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</si>
  <si>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</si>
  <si>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</si>
  <si>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</si>
  <si>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</si>
  <si>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</si>
  <si>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</si>
  <si>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</si>
  <si>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</si>
  <si>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</si>
  <si>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</si>
  <si>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</si>
  <si>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</si>
  <si>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</si>
  <si>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</si>
  <si>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</si>
  <si>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</si>
  <si>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</si>
  <si>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</si>
  <si>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</si>
  <si>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</si>
  <si>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</si>
  <si>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</si>
  <si>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</si>
  <si>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</si>
  <si>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</si>
  <si>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</si>
  <si>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</si>
  <si>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</si>
  <si>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</si>
  <si>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</si>
  <si>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</si>
  <si>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</si>
  <si>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</si>
  <si>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</si>
  <si>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</si>
  <si>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</si>
  <si>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</si>
  <si>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</si>
  <si>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</si>
  <si>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</si>
  <si>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</si>
  <si>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</si>
  <si>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</si>
  <si>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</si>
  <si>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</si>
  <si>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</si>
  <si>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</si>
  <si>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</si>
  <si>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</si>
  <si>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</si>
  <si>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</si>
  <si>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</si>
  <si>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</si>
  <si>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</si>
  <si>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</si>
  <si>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</si>
  <si>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</si>
  <si>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</si>
  <si>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</si>
  <si>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</si>
  <si>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</si>
  <si>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</si>
  <si>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</si>
  <si>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</si>
  <si>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</si>
  <si>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</si>
  <si>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</si>
  <si>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</si>
  <si>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</si>
  <si>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</si>
  <si>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</si>
  <si>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</si>
  <si>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</si>
  <si>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</si>
  <si>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</si>
  <si>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</si>
  <si>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</si>
  <si>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</si>
  <si>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</si>
  <si>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</si>
  <si>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</si>
  <si>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</si>
  <si>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</si>
  <si>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</si>
  <si>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</si>
  <si>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</si>
  <si>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</si>
  <si>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</si>
  <si>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</si>
  <si>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</si>
  <si>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</si>
  <si>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</si>
  <si>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</si>
  <si>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</si>
  <si>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</si>
  <si>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</si>
  <si>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</si>
  <si>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</si>
  <si>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</si>
  <si>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</si>
  <si>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</si>
  <si>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</si>
  <si>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</si>
  <si>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</si>
  <si>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</si>
  <si>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</si>
  <si>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</si>
  <si>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</si>
  <si>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</si>
  <si>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</si>
  <si>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</si>
  <si>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</si>
  <si>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</si>
  <si>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</si>
  <si>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</si>
  <si>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</si>
  <si>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</si>
  <si>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</si>
  <si>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</si>
  <si>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</si>
  <si>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</si>
  <si>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</si>
  <si>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</si>
  <si>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</si>
  <si>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</si>
  <si>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</si>
  <si>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</si>
  <si>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</si>
  <si>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</si>
  <si>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</si>
  <si>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</si>
  <si>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</si>
  <si>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</si>
  <si>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</si>
  <si>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</si>
  <si>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</si>
  <si>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</si>
  <si>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</si>
  <si>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</si>
  <si>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</si>
  <si>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</si>
  <si>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</si>
  <si>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</si>
  <si>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</si>
  <si>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</si>
  <si>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</si>
  <si>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</si>
  <si>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</si>
  <si>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</si>
  <si>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</si>
  <si>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</si>
  <si>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</si>
  <si>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</si>
  <si>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</si>
  <si>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</si>
  <si>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</si>
  <si>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</si>
  <si>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</si>
  <si>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</si>
  <si>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</si>
  <si>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</si>
  <si>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</si>
  <si>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</si>
  <si>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</si>
  <si>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</si>
  <si>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</si>
  <si>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</si>
  <si>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</si>
  <si>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</si>
  <si>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</si>
  <si>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</si>
  <si>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</si>
  <si>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</si>
  <si>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</si>
  <si>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</si>
  <si>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</si>
  <si>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</si>
  <si>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</si>
  <si>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</si>
  <si>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</si>
  <si>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</si>
  <si>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</si>
  <si>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</si>
  <si>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</si>
  <si>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</si>
  <si>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</si>
  <si>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</si>
  <si>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</si>
  <si>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</si>
  <si>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</si>
  <si>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</si>
  <si>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</si>
  <si>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</si>
  <si>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</si>
  <si>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</si>
  <si>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</si>
  <si>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</si>
  <si>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</si>
  <si>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</si>
  <si>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</si>
  <si>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</si>
  <si>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</si>
  <si>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</si>
  <si>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</si>
  <si>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</si>
  <si>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</si>
  <si>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</si>
  <si>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</si>
  <si>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</si>
  <si>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</si>
  <si>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</si>
  <si>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</si>
  <si>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</si>
  <si>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</si>
  <si>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</si>
  <si>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</si>
  <si>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</si>
  <si>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</si>
  <si>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</si>
  <si>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</si>
  <si>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</si>
  <si>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</si>
  <si>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</si>
  <si>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</si>
  <si>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</si>
  <si>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</si>
  <si>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</si>
  <si>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</si>
  <si>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</si>
  <si>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</si>
  <si>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</si>
  <si>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</si>
  <si>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</si>
  <si>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</si>
  <si>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</si>
  <si>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</si>
  <si>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</si>
  <si>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</si>
  <si>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</si>
  <si>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</si>
  <si>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</si>
  <si>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</si>
  <si>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</si>
  <si>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</si>
  <si>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</si>
  <si>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</si>
  <si>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</si>
  <si>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</si>
  <si>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</si>
  <si>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</si>
  <si>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</si>
  <si>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</si>
  <si>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</si>
  <si>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</si>
  <si>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</si>
  <si>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</si>
  <si>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</si>
  <si>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</si>
  <si>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</si>
  <si>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</si>
  <si>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</si>
  <si>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</si>
  <si>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</si>
  <si>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</si>
  <si>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</si>
  <si>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</si>
  <si>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</si>
  <si>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</si>
  <si>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</si>
  <si>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</si>
  <si>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</si>
  <si>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</si>
  <si>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</si>
  <si>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</si>
  <si>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</si>
  <si>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</si>
  <si>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</si>
  <si>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</si>
  <si>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</si>
  <si>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</si>
  <si>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</si>
  <si>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</si>
  <si>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</si>
  <si>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</si>
  <si>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</si>
  <si>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</si>
  <si>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</si>
  <si>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</si>
  <si>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</si>
  <si>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</si>
  <si>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</si>
  <si>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</si>
  <si>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</si>
  <si>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</si>
  <si>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</si>
  <si>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</si>
  <si>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</si>
  <si>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</si>
  <si>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</si>
  <si>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</si>
  <si>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</si>
  <si>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</si>
  <si>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</si>
  <si>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</si>
  <si>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</si>
  <si>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</si>
  <si>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</si>
  <si>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</si>
  <si>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</si>
  <si>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</si>
  <si>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</si>
  <si>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</si>
  <si>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</si>
  <si>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</si>
  <si>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</si>
  <si>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</si>
  <si>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</si>
  <si>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</si>
  <si>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</si>
  <si>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</si>
  <si>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</si>
  <si>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</si>
  <si>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</si>
  <si>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</si>
  <si>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</si>
  <si>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</si>
  <si>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</si>
  <si>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</si>
  <si>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</si>
  <si>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</si>
  <si>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</si>
  <si>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</si>
  <si>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</si>
  <si>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</si>
  <si>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</si>
  <si>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</si>
  <si>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</si>
  <si>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</si>
  <si>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</si>
  <si>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</si>
  <si>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</si>
  <si>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</si>
  <si>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</si>
  <si>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</si>
  <si>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</si>
  <si>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</si>
  <si>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</si>
  <si>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</si>
  <si>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</si>
  <si>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</si>
  <si>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</si>
  <si>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</si>
  <si>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</si>
  <si>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</si>
  <si>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</si>
  <si>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</si>
  <si>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</si>
  <si>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</si>
  <si>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</si>
  <si>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</si>
  <si>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</si>
  <si>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</si>
  <si>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</si>
  <si>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</si>
  <si>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</si>
  <si>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</si>
  <si>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</si>
  <si>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</si>
  <si>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</si>
  <si>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</si>
  <si>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</si>
  <si>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</si>
  <si>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</si>
  <si>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</si>
  <si>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</si>
  <si>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</si>
  <si>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</si>
  <si>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</si>
  <si>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</si>
  <si>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</si>
  <si>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</si>
  <si>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</si>
  <si>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</si>
  <si>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</si>
  <si>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</si>
  <si>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</si>
  <si>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</si>
  <si>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</si>
  <si>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</si>
  <si>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</si>
  <si>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</si>
  <si>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</si>
  <si>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</si>
  <si>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</si>
  <si>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</si>
  <si>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</si>
  <si>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</si>
  <si>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</si>
  <si>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</si>
  <si>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</si>
  <si>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</si>
  <si>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</si>
  <si>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</si>
  <si>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</si>
  <si>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</si>
  <si>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</si>
  <si>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</si>
  <si>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</si>
  <si>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</si>
  <si>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</si>
  <si>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</si>
  <si>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</si>
  <si>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</si>
  <si>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</si>
  <si>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</si>
  <si>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</si>
  <si>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</si>
  <si>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</si>
  <si>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</si>
  <si>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</si>
  <si>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</si>
  <si>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</si>
  <si>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</si>
  <si>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</si>
  <si>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</si>
  <si>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</si>
  <si>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</si>
  <si>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</si>
  <si>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</si>
  <si>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</si>
  <si>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</si>
  <si>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</si>
  <si>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</si>
  <si>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</si>
  <si>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</si>
  <si>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</si>
  <si>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</si>
  <si>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</si>
  <si>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</si>
  <si>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</si>
  <si>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</si>
  <si>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</si>
  <si>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</si>
  <si>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</si>
  <si>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</si>
  <si>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</si>
  <si>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</si>
  <si>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</si>
  <si>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</si>
  <si>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</si>
  <si>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</si>
  <si>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</si>
  <si>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</si>
  <si>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</si>
  <si>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</si>
  <si>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</si>
  <si>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</si>
  <si>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</si>
  <si>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</si>
  <si>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</si>
  <si>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</si>
  <si>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</si>
  <si>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</si>
  <si>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</si>
  <si>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</si>
  <si>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</si>
  <si>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</si>
  <si>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</si>
  <si>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</si>
  <si>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</si>
  <si>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</si>
  <si>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</si>
  <si>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</si>
  <si>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</si>
  <si>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</si>
  <si>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</si>
  <si>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</si>
  <si>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</si>
  <si>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</si>
  <si>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</si>
  <si>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</si>
  <si>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</si>
  <si>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</si>
  <si>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</si>
  <si>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</si>
  <si>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</si>
  <si>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</si>
  <si>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</si>
  <si>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</si>
  <si>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</si>
  <si>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</si>
  <si>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</si>
  <si>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</si>
  <si>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</si>
  <si>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</si>
  <si>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</si>
  <si>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</si>
  <si>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</si>
  <si>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</si>
  <si>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</si>
  <si>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</si>
  <si>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</si>
  <si>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</si>
  <si>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</si>
  <si>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</si>
  <si>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</si>
  <si>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</si>
  <si>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</si>
  <si>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</si>
  <si>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</si>
  <si>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</si>
  <si>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</si>
  <si>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</si>
  <si>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</si>
  <si>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</si>
  <si>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</si>
  <si>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</si>
  <si>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</si>
  <si>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</si>
  <si>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</si>
  <si>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</si>
  <si>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</si>
  <si>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</si>
  <si>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</si>
  <si>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</si>
  <si>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</si>
  <si>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</si>
  <si>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</si>
  <si>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</si>
  <si>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</si>
  <si>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</si>
  <si>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</si>
  <si>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</si>
  <si>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</si>
  <si>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</si>
  <si>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</si>
  <si>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</si>
  <si>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</si>
  <si>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</si>
  <si>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</si>
  <si>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</si>
  <si>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</si>
  <si>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</si>
  <si>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</si>
  <si>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</si>
  <si>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</si>
  <si>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</si>
  <si>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</si>
  <si>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</si>
  <si>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</si>
  <si>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</si>
  <si>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</si>
  <si>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</si>
  <si>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</si>
  <si>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</si>
  <si>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</si>
  <si>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</si>
  <si>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</si>
  <si>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</si>
  <si>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</si>
  <si>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</si>
  <si>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</si>
  <si>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</si>
  <si>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</si>
  <si>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</si>
  <si>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</si>
  <si>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</si>
  <si>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</si>
  <si>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</si>
  <si>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</si>
  <si>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</si>
  <si>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</si>
  <si>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</si>
  <si>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</si>
  <si>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</si>
  <si>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</si>
  <si>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</si>
  <si>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</si>
  <si>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</si>
  <si>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</si>
  <si>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</si>
  <si>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</si>
  <si>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</si>
  <si>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</si>
  <si>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</si>
  <si>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</si>
  <si>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</si>
  <si>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</si>
  <si>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</si>
  <si>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</si>
  <si>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</si>
  <si>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</si>
  <si>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</si>
  <si>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</si>
  <si>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</si>
  <si>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</si>
  <si>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</si>
  <si>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</si>
  <si>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</si>
  <si>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</si>
  <si>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</si>
  <si>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</si>
  <si>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</si>
  <si>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</si>
  <si>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</si>
  <si>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</si>
  <si>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</si>
  <si>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</si>
  <si>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</si>
  <si>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</si>
  <si>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</si>
  <si>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</si>
  <si>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</si>
  <si>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</si>
  <si>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</si>
  <si>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</si>
  <si>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</si>
  <si>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</si>
  <si>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</si>
  <si>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</si>
  <si>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</si>
  <si>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</si>
  <si>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</si>
  <si>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</si>
  <si>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</si>
  <si>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</si>
  <si>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</si>
  <si>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</si>
  <si>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</si>
  <si>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</si>
  <si>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</si>
  <si>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</si>
  <si>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</si>
  <si>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</si>
  <si>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</si>
  <si>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</si>
  <si>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</si>
  <si>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</si>
  <si>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</si>
  <si>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</si>
  <si>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</si>
  <si>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</si>
  <si>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</si>
  <si>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</si>
  <si>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</si>
  <si>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</si>
  <si>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</si>
  <si>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</si>
  <si>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</si>
  <si>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</si>
  <si>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</si>
  <si>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</si>
  <si>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</si>
  <si>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</si>
  <si>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</si>
  <si>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</si>
  <si>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</si>
  <si>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</si>
  <si>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</si>
  <si>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</si>
  <si>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</si>
  <si>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</si>
  <si>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</si>
  <si>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</si>
  <si>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</si>
  <si>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</si>
  <si>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</si>
  <si>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</si>
  <si>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</si>
  <si>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</si>
  <si>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</si>
  <si>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</si>
  <si>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</si>
  <si>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</si>
  <si>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</si>
  <si>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</si>
  <si>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</si>
  <si>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</si>
  <si>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</si>
  <si>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</si>
  <si>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</si>
  <si>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</si>
  <si>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</si>
  <si>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</si>
  <si>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</si>
  <si>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</si>
  <si>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</si>
  <si>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</si>
  <si>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</si>
  <si>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</si>
  <si>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</si>
  <si>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</si>
  <si>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</si>
  <si>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</si>
  <si>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</si>
  <si>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</si>
  <si>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</si>
  <si>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</si>
  <si>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</si>
  <si>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</si>
  <si>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</si>
  <si>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</si>
  <si>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</si>
  <si>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</si>
  <si>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</si>
  <si>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</si>
  <si>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</si>
  <si>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</si>
  <si>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</si>
  <si>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</si>
  <si>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</si>
  <si>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</si>
  <si>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</si>
  <si>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</si>
  <si>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</si>
  <si>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</si>
  <si>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</si>
  <si>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</si>
  <si>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</si>
  <si>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</si>
  <si>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</si>
  <si>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</si>
  <si>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</si>
  <si>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</si>
  <si>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</si>
  <si>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</si>
  <si>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</si>
  <si>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</si>
  <si>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</si>
  <si>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</si>
  <si>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</si>
  <si>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</si>
  <si>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</si>
  <si>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</si>
  <si>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</si>
  <si>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</si>
  <si>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</si>
  <si>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</si>
  <si>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</si>
  <si>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</si>
  <si>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</si>
  <si>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</si>
  <si>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</si>
  <si>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</si>
  <si>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</si>
  <si>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</si>
  <si>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</si>
  <si>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</si>
  <si>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</si>
  <si>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</si>
  <si>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</si>
  <si>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</si>
  <si>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</si>
  <si>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</si>
  <si>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</si>
  <si>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</si>
  <si>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</si>
  <si>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</si>
  <si>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</si>
  <si>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</si>
  <si>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</si>
  <si>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</si>
  <si>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</si>
  <si>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</si>
  <si>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</si>
  <si>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</si>
  <si>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</si>
  <si>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</si>
  <si>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</si>
  <si>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</si>
  <si>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</si>
  <si>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</si>
  <si>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</si>
  <si>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</si>
  <si>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</si>
  <si>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</si>
  <si>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</si>
  <si>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</si>
  <si>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</si>
  <si>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</si>
  <si>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</si>
  <si>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</si>
  <si>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</si>
  <si>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</si>
  <si>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</si>
  <si>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</si>
  <si>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</si>
  <si>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</si>
  <si>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</si>
  <si>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</si>
  <si>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</si>
  <si>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</si>
  <si>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</si>
  <si>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</si>
  <si>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</si>
  <si>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</si>
  <si>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</si>
  <si>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</si>
  <si>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</si>
  <si>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</si>
  <si>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</si>
  <si>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</si>
  <si>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</si>
  <si>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</si>
  <si>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</si>
  <si>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</si>
  <si>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</si>
  <si>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</si>
  <si>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</si>
  <si>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</si>
  <si>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</si>
  <si>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</si>
  <si>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</si>
  <si>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</si>
  <si>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</si>
  <si>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</si>
  <si>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</si>
  <si>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</si>
  <si>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</si>
  <si>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</si>
  <si>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</si>
  <si>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</si>
  <si>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</si>
  <si>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</si>
  <si>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</si>
  <si>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</si>
  <si>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</si>
  <si>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</si>
  <si>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</si>
  <si>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</si>
  <si>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</si>
  <si>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</si>
  <si>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</si>
  <si>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</si>
  <si>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</si>
  <si>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</si>
  <si>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</si>
  <si>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</si>
  <si>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</si>
  <si>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</si>
  <si>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</si>
  <si>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</si>
  <si>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</si>
  <si>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</si>
  <si>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</si>
  <si>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</si>
  <si>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</si>
  <si>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</si>
  <si>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</si>
  <si>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</si>
  <si>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</si>
  <si>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</si>
  <si>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</si>
  <si>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</si>
  <si>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</si>
  <si>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</si>
  <si>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</si>
  <si>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</si>
  <si>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</si>
  <si>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</si>
  <si>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</si>
  <si>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</si>
  <si>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</si>
  <si>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</si>
  <si>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</si>
  <si>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</si>
  <si>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</si>
  <si>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</si>
  <si>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</si>
  <si>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</si>
  <si>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</si>
  <si>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</si>
  <si>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</si>
  <si>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</si>
  <si>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</si>
  <si>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</si>
  <si>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</si>
  <si>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</si>
  <si>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</si>
  <si>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</si>
  <si>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</si>
  <si>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</si>
  <si>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</si>
  <si>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</si>
  <si>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</si>
  <si>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</si>
  <si>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</si>
  <si>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</si>
  <si>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</si>
  <si>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</si>
  <si>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</si>
  <si>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</si>
  <si>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</si>
  <si>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</si>
  <si>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</si>
  <si>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</si>
  <si>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</si>
  <si>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</si>
  <si>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</si>
  <si>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</si>
  <si>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</si>
  <si>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</si>
  <si>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</si>
  <si>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</si>
  <si>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</si>
  <si>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</si>
  <si>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</si>
  <si>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</si>
  <si>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</si>
  <si>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</si>
  <si>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</si>
  <si>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</si>
  <si>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</si>
  <si>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</si>
  <si>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</si>
  <si>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</si>
  <si>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</si>
  <si>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</si>
  <si>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</si>
  <si>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</si>
  <si>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</si>
  <si>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</si>
  <si>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</si>
  <si>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</si>
  <si>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</si>
  <si>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</si>
  <si>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</si>
  <si>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</si>
  <si>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</si>
  <si>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</si>
  <si>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</si>
  <si>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</si>
  <si>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</si>
  <si>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</si>
  <si>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</si>
  <si>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</si>
  <si>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</si>
  <si>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</si>
  <si>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</si>
  <si>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</si>
  <si>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</si>
  <si>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</si>
  <si>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</si>
  <si>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</si>
  <si>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</si>
  <si>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</si>
  <si>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</si>
  <si>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</si>
  <si>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</si>
  <si>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</si>
  <si>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</si>
  <si>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</si>
  <si>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</si>
  <si>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</si>
  <si>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</si>
  <si>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</si>
  <si>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</si>
  <si>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</si>
  <si>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</si>
  <si>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</si>
  <si>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</si>
  <si>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</si>
  <si>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</si>
  <si>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</si>
  <si>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</si>
  <si>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</si>
  <si>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</si>
  <si>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</si>
  <si>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</si>
  <si>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</si>
  <si>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</si>
  <si>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</si>
  <si>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</si>
  <si>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</si>
  <si>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</si>
  <si>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</si>
  <si>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</si>
  <si>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</si>
  <si>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</si>
  <si>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</si>
  <si>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</si>
  <si>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</si>
  <si>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</si>
  <si>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</si>
  <si>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</si>
  <si>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</si>
  <si>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</si>
  <si>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</si>
  <si>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</si>
  <si>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</si>
  <si>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</si>
  <si>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</si>
  <si>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</si>
  <si>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</si>
  <si>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</si>
  <si>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</si>
  <si>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</si>
  <si>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</si>
  <si>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</si>
  <si>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</si>
  <si>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</si>
  <si>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</si>
  <si>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</si>
  <si>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</si>
  <si>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</si>
  <si>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</si>
  <si>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</si>
  <si>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</si>
  <si>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</si>
  <si>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</si>
  <si>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</si>
  <si>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</si>
  <si>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</si>
  <si>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</si>
  <si>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</si>
  <si>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</si>
  <si>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</si>
  <si>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</si>
  <si>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</si>
  <si>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</si>
  <si>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</si>
  <si>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</si>
  <si>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</si>
  <si>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</si>
  <si>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</si>
  <si>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</si>
  <si>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</si>
  <si>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</si>
  <si>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</si>
  <si>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</si>
  <si>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</si>
  <si>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</si>
  <si>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</si>
  <si>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</si>
  <si>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</si>
  <si>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</si>
  <si>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</si>
  <si>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</si>
  <si>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</si>
  <si>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</si>
  <si>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</si>
  <si>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</si>
  <si>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</si>
  <si>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</si>
  <si>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</si>
  <si>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</si>
  <si>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</si>
  <si>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</si>
  <si>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</si>
  <si>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</si>
  <si>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</si>
  <si>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</si>
  <si>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</si>
  <si>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</si>
  <si>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</si>
  <si>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</si>
  <si>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</si>
  <si>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</si>
  <si>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</si>
  <si>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</si>
  <si>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</si>
  <si>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</si>
  <si>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</si>
  <si>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</si>
  <si>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</si>
  <si>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</si>
  <si>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</si>
  <si>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</si>
  <si>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</si>
  <si>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</si>
  <si>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</si>
  <si>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</si>
  <si>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</si>
  <si>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</si>
  <si>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</si>
  <si>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</si>
  <si>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</si>
  <si>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</si>
  <si>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</si>
  <si>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</si>
  <si>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</si>
  <si>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</si>
  <si>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</si>
  <si>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</si>
  <si>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</si>
  <si>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</si>
  <si>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</si>
  <si>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</si>
  <si>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</si>
  <si>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</si>
  <si>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</si>
  <si>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</si>
  <si>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</si>
  <si>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</si>
  <si>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</si>
  <si>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</si>
  <si>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</si>
  <si>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</si>
  <si>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</si>
  <si>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</si>
  <si>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</si>
  <si>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</si>
  <si>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</si>
  <si>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</si>
  <si>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</si>
  <si>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</si>
  <si>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</si>
  <si>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</si>
  <si>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</si>
  <si>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</si>
  <si>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</si>
  <si>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</si>
  <si>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</si>
  <si>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</si>
  <si>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</si>
  <si>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</si>
  <si>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</si>
  <si>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</si>
  <si>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</si>
  <si>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</si>
  <si>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</si>
  <si>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</si>
  <si>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</si>
  <si>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</si>
  <si>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</si>
  <si>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</si>
  <si>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</si>
  <si>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</si>
  <si>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</si>
  <si>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</si>
  <si>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</si>
  <si>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</si>
  <si>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</si>
  <si>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</si>
  <si>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</si>
  <si>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</si>
  <si>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</si>
  <si>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</si>
  <si>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</si>
  <si>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</si>
  <si>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</si>
  <si>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</si>
  <si>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</si>
  <si>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</si>
  <si>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</si>
  <si>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</si>
  <si>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</si>
  <si>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</si>
  <si>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</si>
  <si>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</si>
  <si>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</si>
  <si>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</si>
  <si>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</si>
  <si>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</si>
  <si>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</si>
  <si>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</si>
  <si>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</si>
  <si>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</si>
  <si>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</si>
  <si>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</si>
  <si>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</si>
  <si>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</si>
  <si>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</si>
  <si>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</si>
  <si>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</si>
  <si>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</si>
  <si>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</si>
  <si>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</si>
  <si>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</si>
  <si>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</si>
  <si>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</si>
  <si>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</si>
  <si>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</si>
  <si>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</si>
  <si>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</si>
  <si>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</si>
  <si>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</si>
  <si>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</si>
  <si>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</si>
  <si>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</si>
  <si>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</si>
  <si>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</si>
  <si>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</si>
  <si>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</si>
  <si>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</si>
  <si>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</si>
  <si>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</si>
  <si>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</si>
  <si>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</si>
  <si>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</si>
  <si>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</si>
  <si>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</si>
  <si>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</si>
  <si>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</si>
  <si>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</si>
  <si>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</si>
  <si>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</si>
  <si>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</si>
  <si>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</si>
  <si>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</si>
  <si>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</si>
  <si>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</si>
  <si>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</si>
  <si>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</si>
  <si>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</si>
  <si>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</si>
  <si>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</si>
  <si>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</si>
  <si>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</si>
  <si>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</si>
  <si>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</si>
  <si>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</si>
  <si>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</si>
  <si>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</si>
  <si>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</si>
  <si>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</si>
  <si>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</si>
  <si>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</si>
  <si>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</si>
  <si>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</si>
  <si>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</si>
  <si>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</si>
  <si>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</si>
  <si>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</si>
  <si>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</si>
  <si>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</si>
  <si>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</si>
  <si>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</si>
  <si>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</si>
  <si>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</si>
  <si>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</si>
  <si>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</si>
  <si>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</si>
  <si>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</si>
  <si>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</si>
  <si>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</si>
  <si>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</si>
  <si>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</si>
  <si>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</si>
  <si>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</si>
  <si>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</si>
  <si>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</si>
  <si>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</si>
  <si>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</si>
  <si>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</si>
  <si>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</si>
  <si>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</si>
  <si>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</si>
  <si>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</si>
  <si>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</si>
  <si>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</si>
  <si>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</si>
  <si>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</si>
  <si>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</si>
  <si>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</si>
  <si>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</si>
  <si>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</si>
  <si>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</si>
  <si>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</si>
  <si>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</si>
  <si>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</si>
  <si>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</si>
  <si>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</si>
  <si>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</si>
  <si>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</si>
  <si>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</si>
  <si>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</si>
  <si>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</si>
  <si>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</si>
  <si>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</si>
  <si>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</si>
  <si>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</si>
  <si>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</si>
  <si>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</si>
  <si>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</si>
  <si>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</si>
  <si>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</si>
  <si>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</si>
  <si>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</si>
  <si>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</si>
  <si>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</si>
  <si>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</si>
  <si>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</si>
  <si>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</si>
  <si>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</si>
  <si>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</si>
  <si>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</si>
  <si>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</si>
  <si>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</si>
  <si>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</si>
  <si>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</si>
  <si>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</si>
  <si>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</si>
  <si>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</si>
  <si>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</si>
  <si>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</si>
  <si>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</si>
  <si>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</si>
  <si>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</si>
  <si>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</si>
  <si>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</si>
  <si>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</si>
  <si>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</si>
  <si>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</si>
  <si>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</si>
  <si>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</si>
  <si>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</si>
  <si>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</si>
  <si>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</si>
  <si>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</si>
  <si>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</si>
  <si>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</si>
  <si>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</si>
  <si>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</si>
  <si>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</si>
  <si>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</si>
  <si>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</si>
  <si>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</si>
  <si>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</si>
  <si>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</si>
  <si>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</si>
  <si>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</si>
  <si>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</si>
  <si>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</si>
  <si>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</si>
  <si>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</si>
  <si>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</si>
  <si>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</si>
  <si>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</si>
  <si>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</si>
  <si>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</si>
  <si>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</si>
  <si>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</si>
  <si>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</si>
  <si>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</si>
  <si>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</si>
  <si>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</si>
  <si>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</si>
  <si>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</si>
  <si>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</si>
  <si>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</si>
  <si>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</si>
  <si>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</si>
  <si>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</si>
  <si>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</si>
  <si>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</si>
  <si>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</si>
  <si>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</si>
  <si>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</si>
  <si>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</si>
  <si>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</si>
  <si>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</si>
  <si>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</si>
  <si>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</si>
  <si>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</si>
  <si>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</si>
  <si>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</si>
  <si>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</si>
  <si>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</si>
  <si>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</si>
  <si>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</si>
  <si>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</si>
  <si>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</si>
  <si>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</si>
  <si>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</si>
  <si>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</si>
  <si>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</si>
  <si>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</si>
  <si>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</si>
  <si>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</si>
  <si>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</si>
  <si>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</si>
  <si>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</si>
  <si>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</si>
  <si>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</si>
  <si>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</si>
  <si>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</si>
  <si>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</si>
  <si>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</si>
  <si>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</si>
  <si>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</si>
  <si>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</si>
  <si>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</si>
  <si>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</si>
  <si>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</si>
  <si>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</si>
  <si>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</si>
  <si>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</si>
  <si>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</si>
  <si>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</si>
  <si>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</si>
  <si>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</si>
  <si>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</si>
  <si>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</si>
  <si>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</si>
  <si>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</si>
  <si>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</si>
  <si>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</si>
  <si>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</si>
  <si>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</si>
  <si>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</si>
  <si>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</si>
  <si>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</si>
  <si>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</si>
  <si>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</si>
  <si>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</si>
  <si>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</si>
  <si>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</si>
  <si>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</si>
  <si>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</si>
  <si>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</si>
  <si>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</si>
  <si>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</si>
  <si>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</si>
  <si>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</si>
  <si>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</si>
  <si>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</si>
  <si>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</si>
  <si>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</si>
  <si>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</si>
  <si>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</si>
  <si>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</si>
  <si>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</si>
  <si>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</si>
  <si>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</si>
  <si>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</si>
  <si>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</si>
  <si>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</si>
  <si>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</si>
  <si>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</si>
  <si>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</si>
  <si>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</si>
  <si>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</si>
  <si>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</si>
  <si>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</si>
  <si>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</si>
  <si>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</si>
  <si>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</si>
  <si>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</si>
  <si>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</si>
  <si>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</si>
  <si>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</si>
  <si>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</si>
  <si>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</si>
  <si>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</si>
  <si>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</si>
  <si>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</si>
  <si>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</si>
  <si>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</si>
  <si>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</si>
  <si>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</si>
  <si>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</si>
  <si>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</si>
  <si>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</si>
  <si>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</si>
  <si>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</si>
  <si>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</si>
  <si>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</si>
  <si>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</si>
  <si>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</si>
  <si>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</si>
  <si>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</si>
  <si>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</si>
  <si>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</si>
  <si>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</si>
  <si>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</si>
  <si>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</si>
  <si>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</si>
  <si>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</si>
  <si>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</si>
  <si>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</si>
  <si>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</si>
  <si>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</si>
  <si>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</si>
  <si>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</si>
  <si>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</si>
  <si>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</si>
  <si>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</si>
  <si>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</si>
  <si>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</si>
  <si>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</si>
  <si>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</si>
  <si>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</si>
  <si>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</si>
  <si>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</si>
  <si>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</si>
  <si>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</si>
  <si>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</si>
  <si>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</si>
  <si>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</si>
  <si>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</si>
  <si>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</si>
  <si>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</si>
  <si>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</si>
  <si>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</si>
  <si>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</si>
  <si>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</si>
  <si>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</si>
  <si>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</si>
  <si>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</si>
  <si>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</si>
  <si>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</si>
  <si>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</si>
  <si>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</si>
  <si>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</si>
  <si>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</si>
  <si>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</si>
  <si>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</si>
  <si>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</si>
  <si>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</si>
  <si>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</si>
  <si>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</si>
  <si>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</si>
  <si>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</si>
  <si>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</si>
  <si>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</si>
  <si>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</si>
  <si>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</si>
  <si>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</si>
  <si>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</si>
  <si>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</si>
  <si>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</si>
  <si>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</si>
  <si>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</si>
  <si>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</si>
  <si>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</si>
  <si>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</si>
  <si>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</si>
  <si>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</si>
  <si>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</si>
  <si>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</si>
  <si>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</si>
  <si>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</si>
  <si>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</si>
  <si>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</si>
  <si>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</si>
  <si>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</si>
  <si>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</si>
  <si>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</si>
  <si>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</si>
  <si>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</si>
  <si>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</si>
  <si>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</si>
  <si>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</si>
  <si>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</si>
  <si>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</si>
  <si>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</si>
  <si>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</si>
  <si>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</si>
  <si>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</si>
  <si>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</si>
  <si>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</si>
  <si>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</si>
  <si>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</si>
  <si>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</si>
  <si>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</si>
  <si>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</si>
  <si>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</si>
  <si>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</si>
  <si>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</si>
  <si>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</si>
  <si>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</si>
  <si>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</si>
  <si>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</si>
  <si>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</si>
  <si>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</si>
  <si>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</si>
  <si>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</si>
  <si>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</si>
  <si>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</si>
  <si>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</si>
  <si>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</si>
  <si>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</si>
  <si>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</si>
  <si>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</si>
  <si>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</si>
  <si>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</si>
  <si>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</si>
  <si>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</si>
  <si>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</si>
  <si>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</si>
  <si>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</si>
  <si>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</si>
  <si>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</si>
  <si>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</si>
  <si>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</si>
  <si>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</si>
  <si>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</si>
  <si>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</si>
  <si>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</si>
  <si>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</si>
  <si>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</si>
  <si>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</si>
  <si>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</si>
  <si>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</si>
  <si>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</si>
  <si>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</si>
  <si>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</si>
  <si>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</si>
  <si>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</si>
  <si>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</si>
  <si>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</si>
  <si>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</si>
  <si>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</si>
  <si>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</si>
  <si>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</si>
  <si>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</si>
  <si>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</si>
  <si>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</si>
  <si>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</si>
  <si>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</si>
  <si>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</si>
  <si>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</si>
  <si>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</si>
  <si>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</si>
  <si>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</si>
  <si>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</si>
  <si>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</si>
  <si>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</si>
  <si>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</si>
  <si>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</si>
  <si>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</si>
  <si>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</si>
  <si>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</si>
  <si>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</si>
  <si>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</si>
  <si>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</si>
  <si>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</si>
  <si>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</si>
  <si>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</si>
  <si>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</si>
  <si>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</si>
  <si>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</si>
  <si>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</si>
  <si>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</si>
  <si>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</si>
  <si>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</si>
  <si>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</si>
  <si>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</si>
  <si>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</si>
  <si>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</si>
  <si>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</si>
  <si>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</si>
  <si>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</si>
  <si>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</si>
  <si>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</si>
  <si>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</si>
  <si>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</si>
  <si>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</si>
  <si>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</si>
  <si>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</si>
  <si>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</si>
  <si>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</si>
  <si>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</si>
  <si>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</si>
  <si>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</si>
  <si>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</si>
  <si>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</si>
  <si>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</si>
  <si>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</si>
  <si>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</si>
  <si>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</si>
  <si>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</si>
  <si>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</si>
  <si>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</si>
  <si>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</si>
  <si>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</si>
  <si>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</si>
  <si>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</si>
  <si>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</si>
  <si>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</si>
  <si>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</si>
  <si>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</si>
  <si>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</si>
  <si>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</si>
  <si>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</si>
  <si>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</si>
  <si>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</si>
  <si>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</si>
  <si>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</si>
  <si>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</si>
  <si>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</si>
  <si>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</si>
  <si>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</si>
  <si>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</si>
  <si>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</si>
  <si>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</si>
  <si>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</si>
  <si>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</si>
  <si>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</si>
  <si>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</si>
  <si>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</si>
  <si>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</si>
  <si>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</si>
  <si>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</si>
  <si>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</si>
  <si>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</si>
  <si>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</si>
  <si>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</si>
  <si>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</si>
  <si>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</si>
  <si>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</si>
  <si>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</si>
  <si>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</si>
  <si>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</si>
  <si>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</si>
  <si>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</si>
  <si>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</si>
  <si>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</si>
  <si>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</si>
  <si>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</si>
  <si>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</si>
  <si>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</si>
  <si>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</si>
  <si>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</si>
  <si>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</si>
  <si>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</si>
  <si>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</si>
  <si>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</si>
  <si>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</si>
  <si>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</si>
  <si>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</si>
  <si>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</si>
  <si>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</si>
  <si>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</si>
  <si>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</si>
  <si>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</si>
  <si>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</si>
  <si>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</si>
  <si>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</si>
  <si>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</si>
  <si>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</si>
  <si>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</si>
  <si>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</si>
  <si>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</si>
  <si>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</si>
  <si>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</si>
  <si>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</si>
  <si>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</si>
  <si>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</si>
  <si>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</si>
  <si>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</si>
  <si>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</si>
  <si>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</si>
  <si>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</si>
  <si>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</si>
  <si>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</si>
  <si>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</si>
  <si>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</si>
  <si>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</si>
  <si>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</si>
  <si>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</si>
  <si>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</si>
  <si>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</si>
  <si>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</si>
  <si>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</si>
  <si>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</si>
  <si>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</si>
  <si>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</si>
  <si>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</si>
  <si>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</si>
  <si>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</si>
  <si>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</si>
  <si>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</si>
  <si>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</si>
  <si>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</si>
  <si>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</si>
  <si>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</si>
  <si>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</si>
  <si>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</si>
  <si>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</si>
  <si>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</si>
  <si>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</si>
  <si>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</si>
  <si>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</si>
  <si>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</si>
  <si>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</si>
  <si>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</si>
  <si>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</si>
  <si>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</si>
  <si>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</si>
  <si>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</si>
  <si>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</si>
  <si>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</si>
  <si>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</si>
  <si>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</si>
  <si>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</si>
  <si>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</si>
  <si>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</si>
  <si>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</si>
  <si>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</si>
  <si>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</si>
  <si>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</si>
  <si>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</si>
  <si>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</si>
  <si>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</si>
  <si>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</si>
  <si>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</si>
  <si>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</si>
  <si>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</si>
  <si>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</si>
  <si>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</si>
  <si>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</si>
  <si>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</si>
  <si>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</si>
  <si>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</si>
  <si>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</si>
  <si>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</si>
  <si>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</si>
  <si>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</si>
  <si>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</si>
  <si>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</si>
  <si>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</si>
  <si>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</si>
  <si>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</si>
  <si>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</si>
  <si>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</si>
  <si>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</si>
  <si>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</si>
  <si>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</si>
  <si>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</si>
  <si>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</si>
  <si>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</si>
  <si>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</si>
  <si>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</si>
  <si>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</si>
  <si>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</si>
  <si>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</si>
  <si>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</si>
  <si>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</si>
  <si>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</si>
  <si>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</si>
  <si>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</si>
  <si>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</si>
  <si>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</si>
  <si>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</si>
  <si>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</si>
  <si>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</si>
  <si>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</si>
  <si>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</si>
  <si>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</si>
  <si>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</si>
  <si>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</si>
  <si>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</si>
  <si>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</si>
  <si>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</si>
  <si>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</si>
  <si>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</si>
  <si>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</si>
  <si>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</si>
  <si>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</si>
  <si>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</si>
  <si>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</si>
  <si>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</si>
  <si>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</si>
  <si>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</si>
  <si>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</si>
  <si>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</si>
  <si>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</si>
  <si>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</si>
  <si>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</si>
  <si>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</si>
  <si>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</si>
  <si>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</si>
  <si>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</si>
  <si>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</si>
  <si>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</si>
  <si>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</si>
  <si>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</si>
  <si>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</si>
  <si>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</si>
  <si>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</si>
  <si>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</si>
  <si>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</si>
  <si>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</si>
  <si>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</si>
  <si>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</si>
  <si>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</si>
  <si>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</si>
  <si>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</si>
  <si>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</si>
  <si>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</si>
  <si>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</si>
  <si>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</si>
  <si>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</si>
  <si>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</si>
  <si>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</si>
  <si>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</si>
  <si>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</si>
  <si>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</si>
  <si>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</si>
  <si>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</si>
  <si>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</si>
  <si>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</si>
  <si>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</si>
  <si>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</si>
  <si>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</si>
  <si>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</si>
  <si>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</si>
  <si>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</si>
  <si>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</si>
  <si>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</si>
  <si>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</si>
  <si>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</si>
  <si>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</si>
  <si>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</si>
  <si>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</si>
  <si>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</si>
  <si>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</si>
  <si>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</si>
  <si>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</si>
  <si>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</si>
  <si>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</si>
  <si>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</si>
  <si>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</si>
  <si>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</si>
  <si>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</si>
  <si>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</si>
  <si>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</si>
  <si>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</si>
  <si>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</si>
  <si>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</si>
  <si>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</si>
  <si>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</si>
  <si>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</si>
  <si>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</si>
  <si>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</si>
  <si>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</si>
  <si>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</si>
  <si>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</si>
  <si>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</si>
  <si>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</si>
  <si>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</si>
  <si>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</si>
  <si>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</si>
  <si>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</si>
  <si>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</si>
  <si>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</si>
  <si>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</si>
  <si>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</si>
  <si>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</si>
  <si>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</si>
  <si>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</si>
  <si>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</si>
  <si>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</si>
  <si>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</si>
  <si>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</si>
  <si>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</si>
  <si>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</si>
  <si>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</si>
  <si>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</si>
  <si>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</si>
  <si>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</si>
  <si>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</si>
  <si>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</si>
  <si>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</si>
  <si>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</si>
  <si>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</si>
  <si>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</si>
  <si>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</si>
  <si>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</si>
  <si>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</si>
  <si>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</si>
  <si>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</si>
  <si>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</si>
  <si>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</si>
  <si>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</si>
  <si>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</si>
  <si>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</si>
  <si>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</si>
  <si>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</si>
  <si>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</si>
  <si>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</si>
  <si>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</si>
  <si>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</si>
  <si>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</si>
  <si>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</si>
  <si>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</si>
  <si>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</si>
  <si>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</si>
  <si>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</si>
  <si>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</si>
  <si>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</si>
  <si>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</si>
  <si>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</si>
  <si>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</si>
  <si>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</si>
  <si>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</si>
  <si>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</si>
  <si>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</si>
  <si>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</si>
  <si>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</si>
  <si>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</si>
  <si>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</si>
  <si>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</si>
  <si>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</si>
  <si>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</si>
  <si>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</si>
  <si>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</si>
  <si>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</si>
  <si>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</si>
  <si>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</si>
  <si>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</si>
  <si>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</si>
  <si>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</si>
  <si>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</si>
  <si>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</si>
  <si>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</si>
  <si>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</si>
  <si>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</si>
  <si>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</si>
  <si>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</si>
  <si>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</si>
  <si>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</si>
  <si>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</si>
  <si>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</si>
  <si>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</si>
  <si>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</si>
  <si>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</si>
  <si>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</si>
  <si>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</si>
  <si>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</si>
  <si>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</si>
  <si>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</si>
  <si>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</si>
  <si>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</si>
  <si>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</si>
  <si>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</si>
  <si>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</si>
  <si>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</si>
  <si>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</si>
  <si>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</si>
  <si>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</si>
  <si>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</si>
  <si>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</si>
  <si>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</si>
  <si>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</si>
  <si>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</si>
  <si>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</si>
  <si>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</si>
  <si>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</si>
  <si>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</si>
  <si>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</si>
  <si>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</si>
  <si>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</si>
  <si>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</si>
  <si>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</si>
  <si>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</si>
  <si>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</si>
  <si>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</si>
  <si>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</si>
  <si>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</si>
  <si>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</si>
  <si>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</si>
  <si>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</si>
  <si>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</si>
  <si>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</si>
  <si>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</si>
  <si>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</si>
  <si>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</si>
  <si>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</si>
  <si>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</si>
  <si>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</si>
  <si>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</si>
  <si>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</si>
  <si>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</si>
  <si>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</si>
  <si>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</si>
  <si>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</si>
  <si>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</si>
  <si>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</si>
  <si>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</si>
  <si>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</si>
  <si>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</si>
  <si>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</si>
  <si>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</si>
  <si>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</si>
  <si>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</si>
  <si>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</si>
  <si>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</si>
  <si>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</si>
  <si>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</si>
  <si>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</si>
  <si>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</si>
  <si>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</si>
  <si>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</si>
  <si>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</si>
  <si>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</si>
  <si>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</si>
  <si>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</si>
  <si>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</si>
  <si>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</si>
  <si>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</si>
  <si>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</si>
  <si>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</si>
  <si>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</si>
  <si>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</si>
  <si>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</si>
  <si>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</si>
  <si>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</si>
  <si>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</si>
  <si>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</si>
  <si>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</si>
  <si>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</si>
  <si>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</si>
  <si>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</si>
  <si>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</si>
  <si>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</si>
  <si>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</si>
  <si>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</si>
  <si>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</si>
  <si>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</si>
  <si>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</si>
  <si>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</si>
  <si>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</si>
  <si>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</si>
  <si>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</si>
  <si>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</si>
  <si>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</si>
  <si>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</si>
  <si>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</si>
  <si>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</si>
  <si>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</si>
  <si>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</si>
  <si>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</si>
  <si>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</si>
  <si>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</si>
  <si>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</si>
  <si>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</si>
  <si>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</si>
  <si>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</si>
  <si>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</si>
  <si>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</si>
  <si>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</si>
  <si>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</si>
  <si>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</si>
  <si>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</si>
  <si>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</si>
  <si>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</si>
  <si>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</si>
  <si>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</si>
  <si>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</si>
  <si>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</si>
  <si>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</si>
  <si>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</si>
  <si>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</si>
  <si>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</si>
  <si>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</si>
  <si>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</si>
  <si>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</si>
  <si>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</si>
  <si>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</si>
  <si>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</si>
  <si>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</si>
  <si>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</si>
  <si>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</si>
  <si>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</si>
  <si>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</si>
  <si>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</si>
  <si>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</si>
  <si>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</si>
  <si>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</si>
  <si>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</si>
  <si>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</si>
  <si>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</si>
  <si>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</si>
  <si>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</si>
  <si>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</si>
  <si>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</si>
  <si>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</si>
  <si>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</si>
  <si>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</si>
  <si>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</si>
  <si>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</si>
  <si>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</si>
  <si>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</si>
  <si>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</si>
  <si>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</si>
  <si>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</si>
  <si>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</si>
  <si>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</si>
  <si>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</si>
  <si>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</si>
  <si>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</si>
  <si>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</si>
  <si>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</si>
  <si>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</si>
  <si>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</si>
  <si>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</si>
  <si>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</si>
  <si>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</si>
  <si>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</si>
  <si>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</si>
  <si>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</si>
  <si>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</si>
  <si>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</si>
  <si>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</si>
  <si>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</si>
  <si>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</si>
  <si>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</si>
  <si>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</si>
  <si>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</si>
  <si>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</si>
  <si>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</si>
  <si>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</si>
  <si>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</si>
  <si>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</si>
  <si>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</si>
  <si>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</si>
  <si>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</si>
  <si>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</si>
  <si>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</si>
  <si>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</si>
  <si>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</si>
  <si>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</si>
  <si>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</si>
  <si>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</si>
  <si>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</si>
  <si>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</si>
  <si>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</si>
  <si>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</si>
  <si>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</si>
  <si>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</si>
  <si>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</si>
  <si>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</si>
  <si>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</si>
  <si>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</si>
  <si>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</si>
  <si>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</si>
  <si>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</si>
  <si>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</si>
  <si>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</si>
  <si>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</si>
  <si>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</si>
  <si>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</si>
  <si>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</si>
  <si>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</si>
  <si>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</si>
  <si>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</si>
  <si>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</si>
  <si>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</si>
  <si>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</si>
  <si>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</si>
  <si>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</si>
  <si>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</si>
  <si>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</si>
  <si>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</si>
  <si>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</si>
  <si>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</si>
  <si>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</si>
  <si>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</si>
  <si>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</si>
  <si>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</si>
  <si>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</si>
  <si>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</si>
  <si>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</si>
  <si>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</si>
  <si>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</si>
  <si>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</si>
  <si>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</si>
  <si>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</si>
  <si>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</si>
  <si>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</si>
  <si>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</si>
  <si>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</si>
  <si>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</si>
  <si>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</si>
  <si>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</si>
  <si>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</si>
  <si>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</si>
  <si>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</si>
  <si>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</si>
  <si>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</si>
  <si>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</si>
  <si>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</si>
  <si>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</si>
  <si>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</si>
  <si>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</si>
  <si>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</si>
  <si>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</si>
  <si>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</si>
  <si>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</si>
  <si>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</si>
  <si>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</si>
  <si>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</si>
  <si>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</si>
  <si>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</si>
  <si>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</si>
  <si>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</si>
  <si>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</si>
  <si>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</si>
  <si>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</si>
  <si>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</si>
  <si>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</si>
  <si>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</si>
  <si>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</si>
  <si>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</si>
  <si>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</si>
  <si>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</si>
  <si>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</si>
  <si>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</si>
  <si>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</si>
  <si>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</si>
  <si>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</si>
  <si>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</si>
  <si>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</si>
  <si>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</si>
  <si>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</si>
  <si>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</si>
  <si>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</si>
  <si>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</si>
  <si>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</si>
  <si>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</si>
  <si>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</si>
  <si>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</si>
  <si>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</si>
  <si>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</si>
  <si>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</si>
  <si>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</si>
  <si>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</si>
  <si>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</si>
  <si>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</si>
  <si>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</si>
  <si>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</si>
  <si>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</si>
  <si>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</si>
  <si>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</si>
  <si>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</si>
  <si>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</si>
  <si>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</si>
  <si>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</si>
  <si>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</si>
  <si>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</si>
  <si>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</si>
  <si>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</si>
  <si>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</si>
  <si>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</si>
  <si>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</si>
  <si>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</si>
  <si>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</si>
  <si>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</si>
  <si>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</si>
  <si>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</si>
  <si>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</si>
  <si>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</si>
  <si>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</si>
  <si>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</si>
  <si>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</si>
  <si>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</si>
  <si>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</si>
  <si>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</si>
  <si>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</si>
  <si>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</si>
  <si>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</si>
  <si>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</si>
  <si>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</si>
  <si>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</si>
  <si>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</si>
  <si>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</si>
  <si>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</si>
  <si>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</si>
  <si>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</si>
  <si>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</si>
  <si>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</si>
  <si>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</si>
  <si>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</si>
  <si>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</si>
  <si>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</si>
  <si>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</si>
  <si>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</si>
  <si>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</si>
  <si>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</si>
  <si>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</si>
  <si>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</si>
  <si>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</si>
  <si>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</si>
  <si>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</si>
  <si>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</si>
  <si>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</si>
  <si>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</si>
  <si>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</si>
  <si>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</si>
  <si>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</si>
  <si>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</si>
  <si>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</si>
  <si>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</si>
  <si>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</si>
  <si>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</si>
  <si>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</si>
  <si>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</si>
  <si>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</si>
  <si>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</si>
  <si>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</si>
  <si>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</si>
  <si>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</si>
  <si>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</si>
  <si>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</si>
  <si>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</si>
  <si>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</si>
  <si>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</si>
  <si>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</si>
  <si>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</si>
  <si>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</si>
  <si>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</si>
  <si>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</si>
  <si>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</si>
  <si>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</si>
  <si>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</si>
  <si>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</si>
  <si>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</si>
  <si>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</si>
  <si>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</si>
  <si>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</si>
  <si>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</si>
  <si>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</si>
  <si>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</si>
  <si>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</si>
  <si>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</si>
  <si>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</si>
  <si>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</si>
  <si>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</si>
  <si>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</si>
  <si>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</si>
  <si>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</si>
  <si>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</si>
  <si>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</si>
  <si>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</si>
  <si>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</si>
  <si>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</si>
  <si>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</si>
  <si>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</si>
  <si>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</si>
  <si>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</si>
  <si>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</si>
  <si>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</si>
  <si>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</si>
  <si>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</si>
  <si>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</si>
  <si>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</si>
  <si>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</si>
  <si>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</si>
  <si>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</si>
  <si>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</si>
  <si>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</si>
  <si>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</si>
  <si>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</si>
  <si>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</si>
  <si>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</si>
  <si>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</si>
  <si>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</si>
  <si>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</si>
  <si>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</si>
  <si>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</si>
  <si>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</si>
  <si>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</si>
  <si>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</si>
  <si>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</si>
  <si>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</si>
  <si>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</si>
  <si>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</si>
  <si>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</si>
  <si>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</si>
  <si>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</si>
  <si>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</si>
  <si>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</si>
  <si>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</si>
  <si>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</si>
  <si>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</si>
  <si>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</si>
  <si>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</si>
  <si>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</si>
  <si>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</si>
  <si>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</si>
  <si>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</si>
  <si>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</si>
  <si>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</si>
  <si>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</si>
  <si>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</si>
  <si>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</si>
  <si>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</si>
  <si>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</si>
  <si>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</si>
  <si>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</si>
  <si>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</si>
  <si>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</si>
  <si>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</si>
  <si>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</si>
  <si>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</si>
  <si>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</si>
  <si>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</si>
  <si>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</si>
  <si>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</si>
  <si>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</si>
  <si>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</si>
  <si>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</si>
  <si>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</si>
  <si>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</si>
  <si>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</si>
  <si>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</si>
  <si>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</si>
  <si>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</si>
  <si>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</si>
  <si>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</si>
  <si>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</si>
  <si>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</si>
  <si>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</si>
  <si>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</si>
  <si>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</si>
  <si>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</si>
  <si>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</si>
  <si>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</si>
  <si>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</si>
  <si>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</si>
  <si>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</si>
  <si>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</si>
  <si>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</si>
  <si>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</si>
  <si>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</si>
  <si>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</si>
  <si>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</si>
  <si>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</si>
  <si>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</si>
  <si>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</si>
  <si>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</si>
  <si>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</si>
  <si>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</si>
  <si>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</si>
  <si>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</si>
  <si>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</si>
  <si>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</si>
  <si>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</si>
  <si>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</si>
  <si>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</si>
  <si>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</si>
  <si>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</si>
  <si>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</si>
  <si>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</si>
  <si>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</si>
  <si>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</si>
  <si>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</si>
  <si>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</si>
  <si>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</si>
  <si>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</si>
  <si>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</si>
  <si>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</si>
  <si>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</si>
  <si>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</si>
  <si>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</si>
  <si>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</si>
  <si>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</si>
  <si>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</si>
  <si>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</si>
  <si>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</si>
  <si>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</si>
  <si>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</si>
  <si>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</si>
  <si>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</si>
  <si>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</si>
  <si>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</si>
  <si>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</si>
  <si>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</si>
  <si>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</si>
  <si>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</si>
  <si>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</si>
  <si>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</si>
  <si>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</si>
  <si>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</si>
  <si>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</si>
  <si>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</si>
  <si>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</si>
  <si>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</si>
  <si>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</si>
  <si>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</si>
  <si>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</si>
  <si>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</si>
  <si>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</si>
  <si>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</si>
  <si>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</si>
  <si>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</si>
  <si>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</si>
  <si>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</si>
  <si>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</si>
  <si>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</si>
  <si>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</si>
  <si>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</si>
  <si>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</si>
  <si>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</si>
  <si>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</si>
  <si>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</si>
  <si>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</si>
  <si>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</si>
  <si>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</si>
  <si>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</si>
  <si>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</si>
  <si>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</si>
  <si>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</si>
  <si>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</si>
  <si>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</si>
  <si>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</si>
  <si>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</si>
  <si>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</si>
  <si>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</si>
  <si>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</si>
  <si>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</si>
  <si>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</si>
  <si>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</si>
  <si>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</si>
  <si>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</si>
  <si>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</si>
  <si>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</si>
  <si>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</si>
  <si>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</si>
  <si>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</si>
  <si>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</si>
  <si>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</si>
  <si>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</si>
  <si>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</si>
  <si>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</si>
  <si>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</si>
  <si>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</si>
  <si>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</si>
  <si>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</si>
  <si>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</si>
  <si>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</si>
  <si>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</si>
  <si>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</si>
  <si>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</si>
  <si>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</si>
  <si>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</si>
  <si>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</si>
  <si>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</si>
  <si>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</si>
  <si>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</si>
  <si>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</si>
  <si>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</si>
  <si>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</si>
  <si>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</si>
  <si>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</si>
  <si>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</si>
  <si>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</si>
  <si>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</si>
  <si>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</si>
  <si>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</si>
  <si>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</si>
  <si>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</si>
  <si>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</si>
  <si>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</si>
  <si>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</si>
  <si>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</si>
  <si>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</si>
  <si>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</si>
  <si>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</si>
  <si>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</si>
  <si>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</si>
  <si>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</si>
  <si>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</si>
  <si>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</si>
  <si>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</si>
  <si>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</si>
  <si>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</si>
  <si>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</si>
  <si>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</si>
  <si>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</si>
  <si>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</si>
  <si>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</si>
  <si>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</si>
  <si>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</si>
  <si>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</si>
  <si>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</si>
  <si>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</si>
  <si>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</si>
  <si>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</si>
  <si>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</si>
  <si>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</si>
  <si>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</si>
  <si>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</si>
  <si>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</si>
  <si>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</si>
  <si>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</si>
  <si>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</si>
  <si>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</si>
  <si>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</si>
  <si>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</si>
  <si>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</si>
  <si>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</si>
  <si>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</si>
  <si>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</si>
  <si>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</si>
  <si>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</si>
  <si>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</si>
  <si>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</si>
  <si>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</si>
  <si>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</si>
  <si>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</si>
  <si>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</si>
  <si>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</si>
  <si>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</si>
  <si>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</si>
  <si>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</si>
  <si>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</si>
  <si>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</si>
  <si>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</si>
  <si>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</si>
  <si>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</si>
  <si>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</si>
  <si>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</si>
  <si>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</si>
  <si>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</si>
  <si>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</si>
  <si>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</si>
  <si>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</si>
  <si>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</si>
  <si>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</si>
  <si>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</si>
  <si>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</si>
  <si>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</si>
  <si>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</si>
  <si>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</si>
  <si>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</si>
  <si>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</si>
  <si>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</si>
  <si>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</si>
  <si>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</si>
  <si>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</si>
  <si>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</si>
  <si>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</si>
  <si>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</si>
  <si>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</si>
  <si>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</si>
  <si>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</si>
  <si>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</si>
  <si>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</si>
  <si>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</si>
  <si>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</si>
  <si>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</si>
  <si>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</si>
  <si>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</si>
  <si>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</si>
  <si>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</si>
  <si>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</si>
  <si>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</si>
  <si>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</si>
  <si>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</si>
  <si>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</si>
  <si>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</si>
  <si>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</si>
  <si>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</si>
  <si>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</si>
  <si>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</si>
  <si>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</si>
  <si>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</si>
  <si>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</si>
  <si>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</si>
  <si>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</si>
  <si>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</si>
  <si>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</si>
  <si>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</si>
  <si>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</si>
  <si>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</si>
  <si>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</si>
  <si>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</si>
  <si>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</si>
  <si>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</si>
  <si>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</si>
  <si>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</si>
  <si>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</si>
  <si>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</si>
  <si>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</si>
  <si>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</si>
  <si>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</si>
  <si>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</si>
  <si>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</si>
  <si>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</si>
  <si>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</si>
  <si>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</si>
  <si>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</si>
  <si>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</si>
  <si>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</si>
  <si>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</si>
  <si>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</si>
  <si>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</si>
  <si>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</si>
  <si>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</si>
  <si>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</si>
  <si>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</si>
  <si>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</si>
  <si>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</si>
  <si>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</si>
  <si>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</si>
  <si>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</si>
  <si>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</si>
  <si>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</si>
  <si>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</si>
  <si>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</si>
  <si>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</si>
  <si>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</si>
  <si>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</si>
  <si>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</si>
  <si>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</si>
  <si>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</si>
  <si>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</si>
  <si>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</si>
  <si>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</si>
  <si>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</si>
  <si>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</si>
  <si>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</si>
  <si>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</si>
  <si>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</si>
  <si>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</si>
  <si>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</si>
  <si>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</si>
  <si>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</si>
  <si>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</si>
  <si>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</si>
  <si>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</si>
  <si>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</si>
  <si>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</si>
  <si>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</si>
  <si>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</si>
  <si>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</si>
  <si>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</si>
  <si>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</si>
  <si>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</si>
  <si>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</si>
  <si>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</si>
  <si>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</si>
  <si>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</si>
  <si>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</si>
  <si>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</si>
  <si>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</si>
  <si>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</si>
  <si>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</si>
  <si>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</si>
  <si>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</si>
  <si>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</si>
  <si>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</si>
  <si>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</si>
  <si>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</si>
  <si>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</si>
  <si>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</si>
  <si>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</si>
  <si>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</si>
  <si>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</si>
  <si>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</si>
  <si>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</si>
  <si>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</si>
  <si>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</si>
  <si>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</si>
  <si>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</si>
  <si>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</si>
  <si>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</si>
  <si>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</si>
  <si>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</si>
  <si>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</si>
  <si>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</si>
  <si>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</si>
  <si>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</si>
  <si>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</si>
  <si>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</si>
  <si>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</si>
  <si>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</si>
  <si>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</si>
  <si>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</si>
  <si>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</si>
  <si>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</si>
  <si>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</si>
  <si>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</si>
  <si>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</si>
  <si>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</si>
  <si>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</si>
  <si>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</si>
  <si>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</si>
  <si>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</si>
  <si>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</si>
  <si>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</si>
  <si>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</si>
  <si>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</si>
  <si>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</si>
  <si>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</si>
  <si>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</si>
  <si>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</si>
  <si>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</si>
  <si>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</si>
  <si>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</si>
  <si>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</si>
  <si>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</si>
  <si>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</si>
  <si>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</si>
  <si>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</si>
  <si>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</si>
  <si>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</si>
  <si>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</si>
  <si>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</si>
  <si>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</si>
  <si>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</si>
  <si>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</si>
  <si>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</si>
  <si>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</si>
  <si>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</si>
  <si>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</si>
  <si>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</si>
  <si>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</si>
  <si>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</si>
  <si>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</si>
  <si>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</si>
  <si>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</si>
  <si>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</si>
  <si>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</si>
  <si>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</si>
  <si>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</si>
  <si>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</si>
  <si>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</si>
  <si>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</si>
  <si>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</si>
  <si>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</si>
  <si>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</si>
  <si>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</si>
  <si>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</si>
  <si>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</si>
  <si>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</si>
  <si>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</si>
  <si>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</si>
  <si>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</si>
  <si>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</si>
  <si>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</si>
  <si>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</si>
  <si>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</si>
  <si>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</si>
  <si>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</si>
  <si>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</si>
  <si>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</si>
  <si>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</si>
  <si>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</si>
  <si>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</si>
  <si>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</si>
  <si>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</si>
  <si>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</si>
  <si>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</si>
  <si>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</si>
  <si>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</si>
  <si>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</si>
  <si>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</si>
  <si>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</si>
  <si>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</si>
  <si>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</si>
  <si>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</si>
  <si>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</si>
  <si>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</si>
  <si>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</si>
  <si>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</si>
  <si>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</si>
  <si>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</si>
  <si>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</si>
  <si>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</si>
  <si>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</si>
  <si>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</si>
  <si>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</si>
  <si>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</si>
  <si>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</si>
  <si>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</si>
  <si>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</si>
  <si>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</si>
  <si>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</si>
  <si>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</si>
  <si>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</si>
  <si>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</si>
  <si>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</si>
  <si>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</si>
  <si>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</si>
  <si>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</si>
  <si>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</si>
  <si>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</si>
  <si>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</si>
  <si>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</si>
  <si>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</si>
  <si>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</si>
  <si>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</si>
  <si>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</si>
  <si>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</si>
  <si>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</si>
  <si>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</si>
  <si>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</si>
  <si>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</si>
  <si>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</si>
  <si>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</si>
  <si>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</si>
  <si>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</si>
  <si>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</si>
  <si>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</si>
  <si>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</si>
  <si>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</si>
  <si>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</si>
  <si>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</si>
  <si>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</si>
  <si>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</si>
  <si>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</si>
  <si>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</si>
  <si>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</si>
  <si>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</si>
  <si>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</si>
  <si>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</si>
  <si>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</si>
  <si>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</si>
  <si>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</si>
  <si>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</si>
  <si>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</si>
  <si>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</si>
  <si>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</si>
  <si>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</si>
  <si>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</si>
  <si>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</si>
  <si>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</si>
  <si>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</si>
  <si>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</si>
  <si>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</si>
  <si>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</si>
  <si>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</si>
  <si>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</si>
  <si>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</si>
  <si>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</si>
  <si>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</si>
  <si>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</si>
  <si>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</si>
  <si>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</si>
  <si>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</si>
  <si>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</si>
  <si>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</si>
  <si>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</si>
  <si>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</si>
  <si>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</si>
  <si>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</si>
  <si>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</si>
  <si>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</si>
  <si>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</si>
  <si>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</si>
  <si>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</si>
  <si>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</si>
  <si>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</si>
  <si>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</si>
  <si>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</si>
  <si>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</si>
  <si>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</si>
  <si>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</si>
  <si>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</si>
  <si>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</si>
  <si>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</si>
  <si>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</si>
  <si>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</si>
  <si>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</si>
  <si>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</si>
  <si>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</si>
  <si>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</si>
  <si>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</si>
  <si>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</si>
  <si>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</si>
  <si>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</si>
  <si>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</si>
  <si>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</si>
  <si>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</si>
  <si>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</si>
  <si>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</si>
  <si>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</si>
  <si>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</si>
  <si>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</si>
  <si>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</si>
  <si>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</si>
  <si>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</si>
  <si>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</si>
  <si>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</si>
  <si>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</si>
  <si>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</si>
  <si>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</si>
  <si>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</si>
  <si>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</si>
  <si>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</si>
  <si>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</si>
  <si>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</si>
  <si>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</si>
  <si>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</si>
  <si>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</si>
  <si>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</si>
  <si>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</si>
  <si>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</si>
  <si>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</si>
  <si>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</si>
  <si>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</si>
  <si>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</si>
  <si>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</si>
  <si>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</si>
  <si>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</si>
  <si>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</si>
  <si>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</si>
  <si>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</si>
  <si>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</si>
  <si>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</si>
  <si>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</si>
  <si>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</si>
  <si>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</si>
  <si>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</si>
  <si>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</si>
  <si>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</si>
  <si>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</si>
  <si>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</si>
  <si>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</si>
  <si>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</si>
  <si>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</si>
  <si>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</si>
  <si>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</si>
  <si>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</si>
  <si>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</si>
  <si>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</si>
  <si>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</si>
  <si>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</si>
  <si>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</si>
  <si>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</si>
  <si>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</si>
  <si>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</si>
  <si>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</si>
  <si>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</si>
  <si>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</si>
  <si>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</si>
  <si>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</si>
  <si>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</si>
  <si>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</si>
  <si>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</si>
  <si>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</si>
  <si>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</si>
  <si>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</si>
  <si>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</si>
  <si>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</si>
  <si>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</si>
  <si>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</si>
  <si>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</si>
  <si>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</si>
  <si>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</si>
  <si>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</si>
  <si>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</si>
  <si>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</si>
  <si>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</si>
  <si>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</si>
  <si>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</si>
  <si>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</si>
  <si>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</si>
  <si>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</si>
  <si>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</si>
  <si>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</si>
  <si>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</si>
  <si>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</si>
  <si>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</si>
  <si>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</si>
  <si>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</si>
  <si>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</si>
  <si>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</si>
  <si>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</si>
  <si>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</si>
  <si>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</si>
  <si>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</si>
  <si>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</si>
  <si>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</si>
  <si>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</si>
  <si>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</si>
  <si>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</si>
  <si>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</si>
  <si>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</si>
  <si>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</si>
  <si>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</si>
  <si>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</si>
  <si>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</si>
  <si>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</si>
  <si>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</si>
  <si>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</si>
  <si>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</si>
  <si>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</si>
  <si>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</si>
  <si>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</si>
  <si>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</si>
  <si>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</si>
  <si>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</si>
  <si>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</si>
  <si>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</si>
  <si>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</si>
  <si>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</si>
  <si>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</si>
  <si>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</si>
  <si>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</si>
  <si>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</si>
  <si>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</si>
  <si>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</si>
  <si>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</si>
  <si>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</si>
  <si>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</si>
  <si>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</si>
  <si>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</si>
  <si>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</si>
  <si>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</si>
  <si>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</si>
  <si>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</si>
  <si>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</si>
  <si>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</si>
  <si>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</si>
  <si>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</si>
  <si>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</si>
  <si>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</si>
  <si>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</si>
  <si>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</si>
  <si>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</si>
  <si>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</si>
  <si>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</si>
  <si>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</si>
  <si>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</si>
  <si>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</si>
  <si>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</si>
  <si>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</si>
  <si>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</si>
  <si>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</si>
  <si>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</si>
  <si>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</si>
  <si>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</si>
  <si>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</si>
  <si>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</si>
  <si>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</si>
  <si>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</si>
  <si>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</si>
  <si>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</si>
  <si>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</si>
  <si>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</si>
  <si>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</si>
  <si>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</si>
  <si>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</si>
  <si>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</si>
  <si>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</si>
  <si>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</si>
  <si>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</si>
  <si>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</si>
  <si>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</si>
  <si>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</si>
  <si>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</si>
  <si>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</si>
  <si>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</si>
  <si>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</si>
  <si>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</si>
  <si>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</si>
  <si>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</si>
  <si>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</si>
  <si>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</si>
  <si>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</si>
  <si>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</si>
  <si>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</si>
  <si>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</si>
  <si>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</si>
  <si>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</si>
  <si>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</si>
  <si>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</si>
  <si>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</si>
  <si>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</si>
  <si>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</si>
  <si>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</si>
  <si>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</si>
  <si>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</si>
  <si>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</si>
  <si>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</si>
  <si>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</si>
  <si>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</si>
  <si>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</si>
  <si>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</si>
  <si>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</si>
  <si>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</si>
  <si>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</si>
  <si>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</si>
  <si>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</si>
  <si>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</si>
  <si>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</si>
  <si>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</si>
  <si>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</si>
  <si>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</si>
  <si>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</si>
  <si>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</si>
  <si>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</si>
  <si>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</si>
  <si>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</si>
  <si>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</si>
  <si>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</si>
  <si>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</si>
  <si>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</si>
  <si>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</si>
  <si>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</si>
  <si>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</si>
  <si>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</si>
  <si>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</si>
  <si>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</si>
  <si>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</si>
  <si>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</si>
  <si>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</si>
  <si>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</si>
  <si>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</si>
  <si>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</si>
  <si>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</si>
  <si>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</si>
  <si>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</si>
  <si>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</si>
  <si>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</si>
  <si>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</si>
  <si>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</si>
  <si>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</si>
  <si>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</si>
  <si>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</si>
  <si>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</si>
  <si>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</si>
  <si>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</si>
  <si>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</si>
  <si>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</si>
  <si>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</si>
  <si>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</si>
  <si>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</si>
  <si>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</si>
  <si>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</si>
  <si>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</si>
  <si>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</si>
  <si>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</si>
  <si>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</si>
  <si>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</si>
  <si>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</si>
  <si>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</si>
  <si>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</si>
  <si>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</si>
  <si>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</si>
  <si>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</si>
  <si>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</si>
  <si>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</si>
  <si>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</si>
  <si>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</si>
  <si>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</si>
  <si>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</si>
  <si>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</si>
  <si>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</si>
  <si>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</si>
  <si>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</si>
  <si>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</si>
  <si>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</si>
  <si>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</si>
  <si>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</si>
  <si>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</si>
  <si>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</si>
  <si>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</si>
  <si>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</si>
  <si>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</si>
  <si>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</si>
  <si>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</si>
  <si>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</si>
  <si>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</si>
  <si>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</si>
  <si>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</si>
  <si>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</si>
  <si>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</si>
  <si>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</si>
  <si>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</si>
  <si>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</si>
  <si>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</si>
  <si>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</si>
  <si>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</si>
  <si>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</si>
  <si>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</si>
  <si>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</si>
  <si>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</si>
  <si>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</si>
  <si>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</si>
  <si>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</si>
  <si>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</si>
  <si>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</si>
  <si>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</si>
  <si>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</si>
  <si>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</si>
  <si>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</si>
  <si>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</si>
  <si>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</si>
  <si>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</si>
  <si>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</si>
  <si>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</si>
  <si>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</si>
  <si>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</si>
  <si>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</si>
  <si>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</si>
  <si>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</si>
  <si>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</si>
  <si>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</si>
  <si>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</si>
  <si>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</si>
  <si>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</si>
  <si>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</si>
  <si>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</si>
  <si>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</si>
  <si>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</si>
  <si>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</si>
  <si>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</si>
  <si>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</si>
  <si>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</si>
  <si>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</si>
  <si>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</si>
  <si>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</si>
  <si>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</si>
  <si>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</si>
  <si>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</si>
  <si>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</si>
  <si>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</si>
  <si>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</si>
  <si>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</si>
  <si>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</si>
  <si>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</si>
  <si>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</si>
  <si>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</si>
  <si>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</si>
  <si>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</si>
  <si>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</si>
  <si>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</si>
  <si>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</si>
  <si>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</si>
  <si>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</si>
  <si>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</si>
  <si>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</si>
  <si>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</si>
  <si>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</si>
  <si>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</si>
  <si>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</si>
  <si>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</si>
  <si>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</si>
  <si>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</si>
  <si>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</si>
  <si>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</si>
  <si>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</si>
  <si>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</si>
  <si>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</si>
  <si>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</si>
  <si>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</si>
  <si>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</si>
  <si>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</si>
  <si>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</si>
  <si>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</si>
  <si>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</si>
  <si>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</si>
  <si>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</si>
  <si>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</si>
  <si>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</si>
  <si>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</si>
  <si>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</si>
  <si>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</si>
  <si>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</si>
  <si>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</si>
  <si>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</si>
  <si>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</si>
  <si>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</si>
  <si>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</si>
  <si>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</si>
  <si>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</si>
  <si>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</si>
  <si>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</si>
  <si>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</si>
  <si>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</si>
  <si>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</si>
  <si>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</si>
  <si>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</si>
  <si>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</si>
  <si>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</si>
  <si>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</si>
  <si>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</si>
  <si>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</si>
  <si>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</si>
  <si>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</si>
  <si>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</si>
  <si>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</si>
  <si>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</si>
  <si>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</si>
  <si>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</si>
  <si>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</si>
  <si>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</si>
  <si>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</si>
  <si>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</si>
  <si>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</si>
  <si>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</si>
  <si>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</si>
  <si>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</si>
  <si>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</si>
  <si>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</si>
  <si>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</si>
  <si>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</si>
  <si>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</si>
  <si>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</si>
  <si>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</si>
  <si>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</si>
  <si>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</si>
  <si>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</si>
  <si>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</si>
  <si>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</si>
  <si>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</si>
  <si>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</si>
  <si>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</si>
  <si>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</si>
  <si>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</si>
  <si>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</si>
  <si>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</si>
  <si>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</si>
  <si>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</si>
  <si>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</si>
  <si>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</si>
  <si>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</si>
  <si>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</si>
  <si>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</si>
  <si>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</si>
  <si>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</si>
  <si>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</si>
  <si>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</si>
  <si>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</si>
  <si>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</si>
  <si>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</si>
  <si>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</si>
  <si>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</si>
  <si>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</si>
  <si>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</si>
  <si>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</si>
  <si>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</si>
  <si>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</si>
  <si>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</si>
  <si>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</si>
  <si>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</si>
  <si>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</si>
  <si>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</si>
  <si>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</si>
  <si>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</si>
  <si>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</si>
  <si>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</si>
  <si>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</si>
  <si>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</si>
  <si>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</si>
  <si>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</si>
  <si>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</si>
  <si>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</si>
  <si>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</si>
  <si>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</si>
  <si>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</si>
  <si>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</si>
  <si>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</si>
  <si>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</si>
  <si>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</si>
  <si>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</si>
  <si>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</si>
  <si>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</si>
  <si>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</si>
  <si>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</si>
  <si>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</si>
  <si>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</si>
  <si>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</si>
  <si>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</si>
  <si>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</si>
  <si>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</si>
  <si>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</si>
  <si>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</si>
  <si>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</si>
  <si>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</si>
  <si>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</si>
  <si>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</si>
  <si>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</si>
  <si>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</si>
  <si>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</si>
  <si>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</si>
  <si>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</si>
  <si>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</si>
  <si>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</si>
  <si>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</si>
  <si>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</si>
  <si>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</si>
  <si>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</si>
  <si>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</si>
  <si>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</si>
  <si>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</si>
  <si>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</si>
  <si>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</si>
  <si>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</si>
  <si>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</si>
  <si>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</si>
  <si>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</si>
  <si>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</si>
  <si>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</si>
  <si>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</si>
  <si>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</si>
  <si>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</si>
  <si>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</si>
  <si>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</si>
  <si>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</si>
  <si>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</si>
  <si>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</si>
  <si>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</si>
  <si>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</si>
  <si>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</si>
  <si>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</si>
  <si>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</si>
  <si>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</si>
  <si>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</si>
  <si>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</si>
  <si>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</si>
  <si>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</si>
  <si>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</si>
  <si>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</si>
  <si>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</si>
  <si>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</si>
  <si>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</si>
  <si>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</si>
  <si>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</si>
  <si>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</si>
  <si>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</si>
  <si>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</si>
  <si>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</si>
  <si>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</si>
  <si>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</si>
  <si>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</si>
  <si>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</si>
  <si>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</si>
  <si>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</si>
  <si>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</si>
  <si>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</si>
  <si>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</si>
  <si>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</si>
  <si>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</si>
  <si>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</si>
  <si>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</si>
  <si>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</si>
  <si>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</si>
  <si>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</si>
  <si>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</si>
  <si>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</si>
  <si>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</si>
  <si>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</si>
  <si>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</si>
  <si>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</si>
  <si>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</si>
  <si>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</si>
  <si>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</si>
  <si>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</si>
  <si>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</si>
  <si>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</si>
  <si>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</si>
  <si>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</si>
  <si>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</si>
  <si>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</si>
  <si>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</si>
  <si>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</si>
  <si>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</si>
  <si>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</si>
  <si>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</si>
  <si>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</si>
  <si>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</si>
  <si>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</si>
  <si>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</si>
  <si>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</si>
  <si>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</si>
  <si>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</si>
  <si>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</si>
  <si>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</si>
  <si>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</si>
  <si>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</si>
  <si>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</si>
  <si>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</si>
  <si>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</si>
  <si>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</si>
  <si>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</si>
  <si>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</si>
  <si>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</si>
  <si>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</si>
  <si>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</si>
  <si>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</si>
  <si>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</si>
  <si>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</si>
  <si>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</si>
  <si>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</si>
  <si>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</si>
  <si>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</si>
  <si>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</si>
  <si>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</si>
  <si>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</si>
  <si>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</si>
  <si>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</si>
  <si>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</si>
  <si>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</si>
  <si>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</si>
  <si>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</si>
  <si>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</si>
  <si>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</si>
  <si>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</si>
  <si>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</si>
  <si>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</si>
  <si>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</si>
  <si>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</si>
  <si>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</si>
  <si>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</si>
  <si>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</si>
  <si>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</si>
  <si>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</si>
  <si>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</si>
  <si>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</si>
  <si>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</si>
  <si>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</si>
  <si>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</si>
  <si>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</si>
  <si>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</si>
  <si>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</si>
  <si>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</si>
  <si>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</si>
  <si>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</si>
  <si>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</si>
  <si>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</si>
  <si>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</si>
  <si>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</si>
  <si>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</si>
  <si>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</si>
  <si>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</si>
  <si>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</si>
  <si>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</si>
  <si>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</si>
  <si>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</si>
  <si>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</si>
  <si>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</si>
  <si>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</si>
  <si>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</si>
  <si>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</si>
  <si>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</si>
  <si>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</si>
  <si>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</si>
  <si>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</si>
  <si>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</si>
  <si>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</si>
  <si>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</si>
  <si>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</si>
  <si>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</si>
  <si>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</si>
  <si>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</si>
  <si>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</si>
  <si>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</si>
  <si>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</si>
  <si>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</si>
  <si>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</si>
  <si>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</si>
  <si>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</si>
  <si>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</si>
  <si>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</si>
  <si>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</si>
  <si>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</si>
  <si>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</si>
  <si>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</si>
  <si>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</si>
  <si>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</si>
  <si>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</si>
  <si>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</si>
  <si>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</si>
  <si>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</si>
  <si>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</si>
  <si>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</si>
  <si>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</si>
  <si>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</si>
  <si>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</si>
  <si>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</si>
  <si>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</si>
  <si>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</si>
  <si>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</si>
  <si>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</si>
  <si>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</si>
  <si>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</si>
  <si>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</si>
  <si>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</si>
  <si>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</si>
  <si>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</si>
  <si>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</si>
  <si>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</si>
  <si>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</si>
  <si>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</si>
  <si>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</si>
  <si>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</si>
  <si>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</si>
  <si>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</si>
  <si>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</si>
  <si>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</si>
  <si>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</si>
  <si>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</si>
  <si>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</si>
  <si>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</si>
  <si>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</si>
  <si>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</si>
  <si>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</si>
  <si>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</si>
  <si>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</si>
  <si>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</si>
  <si>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</si>
  <si>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</si>
  <si>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</si>
  <si>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</si>
  <si>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</si>
  <si>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</si>
  <si>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</si>
  <si>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</si>
  <si>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</si>
  <si>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</si>
  <si>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</si>
  <si>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</si>
  <si>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</si>
  <si>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</si>
  <si>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</si>
  <si>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</si>
  <si>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</si>
  <si>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</si>
  <si>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</si>
  <si>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</si>
  <si>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</si>
  <si>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</si>
  <si>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</si>
  <si>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</si>
  <si>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</si>
  <si>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</si>
  <si>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</si>
  <si>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</si>
  <si>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</si>
  <si>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</si>
  <si>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</si>
  <si>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</si>
  <si>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</si>
  <si>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</si>
  <si>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</si>
  <si>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</si>
  <si>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</si>
  <si>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</si>
  <si>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</si>
  <si>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</si>
  <si>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</si>
  <si>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</si>
  <si>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</si>
  <si>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</si>
  <si>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</si>
  <si>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</si>
  <si>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</si>
  <si>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</si>
  <si>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</si>
  <si>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</si>
  <si>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</si>
  <si>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</si>
  <si>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</si>
  <si>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</si>
  <si>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</si>
  <si>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</si>
  <si>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</si>
  <si>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</si>
  <si>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</si>
  <si>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</si>
  <si>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</si>
  <si>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</si>
  <si>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</si>
  <si>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</si>
  <si>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</si>
  <si>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</si>
  <si>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</si>
  <si>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</si>
  <si>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</si>
  <si>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</si>
  <si>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</si>
  <si>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</si>
  <si>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</si>
  <si>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</si>
  <si>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</si>
  <si>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</si>
  <si>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</si>
  <si>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</si>
  <si>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</si>
  <si>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</si>
  <si>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</si>
  <si>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</si>
  <si>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</si>
  <si>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</si>
  <si>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</si>
  <si>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</si>
  <si>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</si>
  <si>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</si>
  <si>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</si>
  <si>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</si>
  <si>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</si>
  <si>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</si>
  <si>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</si>
  <si>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</si>
  <si>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</si>
  <si>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</si>
  <si>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</si>
  <si>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</si>
  <si>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</si>
  <si>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</si>
  <si>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</si>
  <si>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</si>
  <si>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</si>
  <si>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</si>
  <si>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</si>
  <si>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</si>
  <si>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</si>
  <si>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</si>
  <si>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</si>
  <si>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</si>
  <si>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</si>
  <si>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</si>
  <si>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</si>
  <si>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</si>
  <si>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</si>
  <si>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</si>
  <si>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</si>
  <si>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</si>
  <si>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</si>
  <si>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</si>
  <si>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</si>
  <si>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</si>
  <si>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</si>
  <si>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</si>
  <si>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</si>
  <si>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</si>
  <si>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</si>
  <si>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</si>
  <si>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</si>
  <si>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</si>
  <si>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</si>
  <si>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</si>
  <si>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</si>
  <si>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</si>
  <si>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</si>
  <si>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</si>
  <si>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</si>
  <si>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</si>
  <si>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</si>
  <si>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</si>
  <si>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</si>
  <si>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</si>
  <si>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</si>
  <si>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</si>
  <si>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</si>
  <si>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</si>
  <si>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</si>
  <si>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</si>
  <si>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</si>
  <si>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</si>
  <si>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</si>
  <si>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</si>
  <si>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</si>
  <si>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</si>
  <si>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</si>
  <si>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</si>
  <si>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</si>
  <si>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</si>
  <si>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</si>
  <si>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</si>
  <si>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</si>
  <si>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</si>
  <si>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</si>
  <si>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</si>
  <si>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</si>
  <si>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</si>
  <si>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</si>
  <si>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</si>
  <si>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</si>
  <si>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</si>
  <si>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</si>
  <si>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</si>
  <si>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</si>
  <si>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</si>
  <si>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</si>
  <si>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</si>
  <si>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</si>
  <si>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</si>
  <si>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</si>
  <si>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</si>
  <si>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</si>
  <si>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</si>
  <si>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</si>
  <si>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</si>
  <si>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</si>
  <si>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</si>
  <si>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</si>
  <si>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</si>
  <si>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</si>
  <si>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</si>
  <si>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</si>
  <si>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</si>
  <si>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</si>
  <si>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</si>
  <si>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</si>
  <si>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</si>
  <si>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</si>
  <si>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</si>
  <si>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</si>
  <si>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</si>
  <si>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</si>
  <si>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</si>
  <si>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</si>
  <si>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</si>
  <si>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</si>
  <si>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</si>
  <si>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</si>
  <si>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</si>
  <si>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</si>
  <si>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</si>
  <si>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</si>
  <si>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</si>
  <si>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</si>
  <si>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</si>
  <si>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</si>
  <si>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</si>
  <si>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</si>
  <si>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</si>
  <si>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</si>
  <si>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</si>
  <si>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</si>
  <si>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</si>
  <si>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</si>
  <si>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</si>
  <si>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</si>
  <si>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</si>
  <si>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</si>
  <si>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</si>
  <si>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</si>
  <si>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</si>
  <si>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</si>
  <si>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</si>
  <si>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</si>
  <si>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</si>
  <si>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</si>
  <si>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</si>
  <si>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</si>
  <si>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</si>
  <si>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</si>
  <si>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</si>
  <si>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</si>
  <si>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</si>
  <si>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</si>
  <si>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</si>
  <si>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</si>
  <si>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</si>
  <si>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</si>
  <si>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</si>
  <si>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</si>
  <si>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</si>
  <si>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</si>
  <si>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</si>
  <si>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</si>
  <si>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</si>
  <si>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</si>
  <si>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</si>
  <si>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</si>
  <si>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</si>
  <si>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</si>
  <si>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</si>
  <si>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</si>
  <si>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</si>
  <si>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</si>
  <si>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</si>
  <si>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</si>
  <si>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</si>
  <si>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</si>
  <si>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</si>
  <si>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</si>
  <si>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</si>
  <si>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</si>
  <si>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</si>
  <si>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</si>
  <si>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</si>
  <si>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</si>
  <si>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</si>
  <si>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</si>
  <si>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</si>
  <si>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</si>
  <si>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</si>
  <si>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</si>
  <si>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</si>
  <si>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</si>
  <si>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</si>
  <si>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</si>
  <si>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</si>
  <si>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</si>
  <si>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</si>
  <si>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</si>
  <si>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</si>
  <si>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</si>
  <si>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</si>
  <si>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</si>
  <si>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</si>
  <si>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</si>
  <si>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</si>
  <si>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</si>
  <si>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</si>
  <si>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</si>
  <si>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</si>
  <si>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</si>
  <si>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</si>
  <si>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</si>
  <si>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</si>
  <si>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</si>
  <si>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</si>
  <si>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</si>
  <si>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</si>
  <si>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</si>
  <si>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</si>
  <si>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</si>
  <si>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</si>
  <si>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</si>
  <si>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</si>
  <si>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</si>
  <si>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</si>
  <si>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</si>
  <si>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</si>
  <si>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</si>
  <si>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</si>
  <si>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</si>
  <si>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</si>
  <si>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</si>
  <si>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</si>
  <si>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</si>
  <si>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</si>
  <si>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</si>
  <si>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</si>
  <si>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</si>
  <si>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</si>
  <si>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</si>
  <si>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</si>
  <si>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</si>
  <si>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</si>
  <si>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</si>
  <si>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</si>
  <si>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</si>
  <si>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</si>
  <si>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</si>
  <si>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</si>
  <si>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</si>
  <si>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</si>
  <si>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</si>
  <si>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</si>
  <si>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</si>
  <si>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</si>
  <si>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</si>
  <si>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</si>
  <si>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</si>
  <si>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</si>
  <si>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</si>
  <si>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</si>
  <si>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</si>
  <si>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</si>
  <si>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</si>
  <si>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</si>
  <si>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</si>
  <si>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</si>
  <si>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</si>
  <si>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</si>
  <si>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</si>
  <si>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</si>
  <si>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</si>
  <si>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</si>
  <si>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</si>
  <si>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</si>
  <si>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</si>
  <si>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</si>
  <si>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</si>
  <si>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</si>
  <si>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</si>
  <si>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</si>
  <si>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</si>
  <si>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</si>
  <si>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</si>
  <si>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</si>
  <si>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</si>
  <si>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</si>
  <si>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</si>
  <si>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</si>
  <si>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</si>
  <si>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</si>
  <si>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</si>
  <si>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</si>
  <si>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</si>
  <si>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</si>
  <si>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</si>
  <si>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</si>
  <si>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</si>
  <si>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</si>
  <si>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</si>
  <si>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</si>
  <si>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</si>
  <si>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</si>
  <si>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</si>
  <si>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</si>
  <si>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</si>
  <si>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</si>
  <si>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</si>
  <si>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</si>
  <si>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</si>
  <si>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</si>
  <si>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</si>
  <si>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</si>
  <si>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</si>
  <si>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</si>
  <si>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</si>
  <si>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</si>
  <si>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</si>
  <si>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</si>
  <si>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</si>
  <si>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</si>
  <si>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</si>
  <si>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</si>
  <si>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</si>
  <si>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</si>
  <si>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</si>
  <si>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</si>
  <si>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</si>
  <si>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</si>
  <si>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</si>
  <si>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</si>
  <si>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</si>
  <si>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</si>
  <si>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</si>
  <si>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</si>
  <si>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</si>
  <si>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</si>
  <si>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</si>
  <si>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</si>
  <si>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</si>
  <si>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</si>
  <si>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</si>
  <si>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</si>
  <si>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</si>
  <si>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</si>
  <si>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</si>
  <si>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</si>
  <si>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</si>
  <si>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</si>
  <si>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</si>
  <si>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</si>
  <si>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</si>
  <si>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</si>
  <si>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</si>
  <si>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</si>
  <si>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</si>
  <si>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</si>
  <si>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</si>
  <si>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</si>
  <si>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</si>
  <si>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</si>
  <si>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</si>
  <si>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</si>
  <si>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</si>
  <si>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</si>
  <si>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</si>
  <si>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</si>
  <si>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</si>
  <si>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</si>
  <si>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</si>
  <si>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</si>
  <si>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</si>
  <si>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</si>
  <si>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</si>
  <si>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</si>
  <si>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</si>
  <si>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</si>
  <si>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</si>
  <si>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</si>
  <si>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</si>
  <si>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</si>
  <si>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</si>
  <si>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</si>
  <si>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</si>
  <si>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</si>
  <si>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</si>
  <si>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</si>
  <si>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</si>
  <si>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</si>
  <si>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</si>
  <si>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</si>
  <si>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</si>
  <si>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</si>
  <si>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</si>
  <si>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</si>
  <si>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</si>
  <si>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</si>
  <si>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</si>
  <si>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</si>
  <si>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</si>
  <si>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</si>
  <si>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</si>
  <si>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</si>
  <si>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</si>
  <si>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</si>
  <si>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</si>
  <si>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</si>
  <si>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</si>
  <si>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</si>
  <si>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</si>
  <si>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</si>
  <si>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</si>
  <si>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</si>
  <si>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</si>
  <si>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</si>
  <si>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</si>
  <si>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</si>
  <si>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</si>
  <si>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</si>
  <si>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</si>
  <si>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</si>
  <si>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</si>
  <si>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</si>
  <si>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</si>
  <si>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</si>
  <si>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</si>
  <si>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</si>
  <si>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</si>
  <si>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</si>
  <si>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</si>
  <si>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</si>
  <si>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</si>
  <si>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</si>
  <si>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</si>
  <si>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</si>
  <si>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</si>
  <si>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</si>
  <si>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</si>
  <si>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</si>
  <si>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</si>
  <si>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</si>
  <si>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</si>
  <si>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</si>
  <si>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</si>
  <si>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</si>
  <si>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</si>
  <si>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</si>
  <si>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</si>
  <si>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</si>
  <si>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</si>
  <si>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</si>
  <si>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</si>
  <si>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</si>
  <si>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</si>
  <si>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</si>
  <si>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</si>
  <si>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</si>
  <si>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</si>
  <si>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</si>
  <si>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</si>
  <si>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</si>
  <si>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</si>
  <si>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</si>
  <si>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</si>
  <si>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</si>
  <si>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</si>
  <si>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</si>
  <si>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</si>
  <si>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</si>
  <si>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</si>
  <si>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</si>
  <si>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</si>
  <si>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</si>
  <si>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</si>
  <si>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</si>
  <si>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</si>
  <si>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</si>
  <si>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</si>
  <si>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</si>
  <si>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</si>
  <si>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</si>
  <si>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</si>
  <si>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</si>
  <si>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</si>
  <si>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</si>
  <si>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</si>
  <si>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</si>
  <si>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</si>
  <si>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</si>
  <si>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</si>
  <si>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</si>
  <si>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</si>
  <si>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</si>
  <si>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</si>
  <si>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</si>
  <si>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</si>
  <si>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</si>
  <si>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</si>
  <si>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</si>
  <si>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</si>
  <si>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</si>
  <si>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</si>
  <si>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</si>
  <si>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</si>
  <si>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</si>
  <si>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</si>
  <si>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</si>
  <si>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</si>
  <si>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</si>
  <si>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</si>
  <si>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</si>
  <si>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</si>
  <si>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</si>
  <si>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</si>
  <si>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</si>
  <si>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</si>
  <si>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</si>
  <si>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</si>
  <si>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</si>
  <si>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</si>
  <si>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</si>
  <si>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</si>
  <si>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</si>
  <si>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</si>
  <si>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</si>
  <si>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</si>
  <si>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</si>
  <si>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</si>
  <si>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</si>
  <si>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</si>
  <si>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</si>
  <si>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</si>
  <si>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</si>
  <si>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</si>
  <si>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</si>
  <si>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</si>
  <si>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</si>
  <si>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</si>
  <si>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</si>
  <si>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</si>
  <si>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</si>
  <si>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</si>
  <si>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</si>
  <si>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</si>
  <si>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</si>
  <si>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</si>
  <si>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</si>
  <si>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</si>
  <si>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</si>
  <si>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</si>
  <si>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</si>
  <si>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</si>
  <si>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</si>
  <si>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</si>
  <si>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</si>
  <si>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</si>
  <si>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</si>
  <si>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</si>
  <si>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</si>
  <si>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</si>
  <si>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</si>
  <si>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</si>
  <si>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</si>
  <si>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</si>
  <si>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</si>
  <si>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</si>
  <si>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</si>
  <si>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</si>
  <si>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</si>
  <si>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</si>
  <si>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</si>
  <si>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</si>
  <si>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</si>
  <si>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</si>
  <si>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</si>
  <si>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</si>
  <si>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</si>
  <si>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</si>
  <si>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</si>
  <si>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</si>
  <si>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</si>
  <si>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</si>
  <si>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</si>
  <si>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</si>
  <si>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</si>
  <si>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</si>
  <si>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</si>
  <si>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</si>
  <si>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</si>
  <si>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</si>
  <si>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</si>
  <si>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</si>
  <si>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</si>
  <si>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</si>
  <si>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</si>
  <si>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</si>
  <si>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</si>
  <si>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</si>
  <si>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</si>
  <si>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</si>
  <si>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</si>
  <si>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</si>
  <si>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</si>
  <si>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</si>
  <si>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</si>
  <si>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</si>
  <si>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</si>
  <si>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</si>
  <si>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</si>
  <si>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</si>
  <si>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</si>
  <si>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</si>
  <si>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</si>
  <si>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</si>
  <si>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</si>
  <si>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</si>
  <si>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</si>
  <si>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</si>
  <si>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</si>
  <si>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</si>
  <si>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</si>
  <si>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</si>
  <si>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</si>
  <si>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</si>
  <si>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</si>
  <si>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</si>
  <si>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</si>
  <si>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</si>
  <si>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</si>
  <si>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</si>
  <si>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</si>
  <si>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</si>
  <si>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</si>
  <si>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</si>
  <si>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</si>
  <si>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</si>
  <si>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</si>
  <si>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</si>
  <si>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</si>
  <si>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</si>
  <si>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</si>
  <si>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</si>
  <si>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</si>
  <si>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</si>
  <si>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</si>
  <si>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</si>
  <si>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</si>
  <si>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</si>
  <si>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</si>
  <si>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</si>
  <si>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</si>
  <si>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</si>
  <si>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</si>
  <si>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</si>
  <si>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</si>
  <si>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</si>
  <si>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</si>
  <si>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</si>
  <si>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</si>
  <si>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</si>
  <si>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</si>
  <si>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</si>
  <si>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</si>
  <si>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</si>
  <si>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</si>
  <si>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</si>
  <si>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</si>
  <si>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</si>
  <si>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</si>
  <si>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</si>
  <si>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</si>
  <si>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</si>
  <si>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</si>
  <si>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</si>
  <si>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</si>
  <si>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</si>
  <si>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</si>
  <si>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</si>
  <si>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</si>
  <si>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</si>
  <si>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</si>
  <si>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</si>
  <si>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</si>
  <si>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</si>
  <si>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</si>
  <si>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</si>
  <si>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</si>
  <si>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</si>
  <si>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</si>
  <si>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</si>
  <si>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</si>
  <si>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</si>
  <si>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</si>
  <si>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</si>
  <si>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</si>
  <si>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</si>
  <si>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</si>
  <si>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</si>
  <si>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</si>
  <si>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</si>
  <si>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</si>
  <si>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</si>
  <si>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</si>
  <si>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</si>
  <si>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</si>
  <si>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</si>
  <si>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</si>
  <si>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</si>
  <si>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</si>
  <si>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</si>
  <si>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</si>
  <si>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</si>
  <si>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</si>
  <si>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</si>
  <si>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</si>
  <si>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</si>
  <si>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</si>
  <si>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</si>
  <si>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</si>
  <si>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</si>
  <si>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</si>
  <si>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</si>
  <si>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</si>
  <si>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</si>
  <si>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</si>
  <si>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</si>
  <si>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</si>
  <si>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</si>
  <si>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</si>
  <si>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</si>
  <si>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</si>
  <si>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</si>
  <si>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</si>
  <si>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</si>
  <si>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</si>
  <si>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</si>
  <si>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</si>
  <si>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</si>
  <si>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</si>
  <si>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</si>
  <si>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</si>
  <si>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</si>
  <si>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</si>
  <si>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</si>
  <si>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</si>
  <si>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</si>
  <si>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</si>
  <si>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</si>
  <si>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</si>
  <si>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</si>
  <si>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</si>
  <si>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</si>
  <si>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</si>
  <si>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</si>
  <si>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</si>
  <si>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</si>
  <si>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</si>
  <si>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</si>
  <si>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</si>
  <si>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</si>
  <si>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</si>
  <si>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</si>
  <si>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</si>
  <si>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</si>
  <si>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</si>
  <si>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</si>
  <si>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</si>
  <si>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</si>
  <si>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</si>
  <si>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</si>
  <si>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</si>
  <si>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</si>
  <si>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</si>
  <si>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</si>
  <si>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</si>
  <si>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</si>
  <si>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</si>
  <si>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</si>
  <si>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</si>
  <si>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</si>
  <si>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</si>
  <si>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</si>
  <si>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</si>
  <si>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</si>
  <si>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</si>
  <si>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</si>
  <si>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</si>
  <si>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</si>
  <si>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</si>
  <si>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</si>
  <si>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</si>
  <si>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</si>
  <si>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</si>
  <si>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</si>
  <si>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</si>
  <si>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</si>
  <si>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</si>
  <si>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</si>
  <si>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</si>
  <si>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</si>
  <si>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</si>
  <si>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</si>
  <si>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</si>
  <si>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</si>
  <si>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</si>
  <si>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</si>
  <si>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</si>
  <si>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</si>
  <si>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</si>
  <si>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</si>
  <si>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</si>
  <si>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</si>
  <si>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</si>
  <si>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</si>
  <si>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</si>
  <si>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</si>
  <si>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</si>
  <si>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</si>
  <si>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</si>
  <si>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</si>
  <si>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</si>
  <si>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</si>
  <si>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</si>
  <si>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</si>
  <si>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</si>
  <si>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</si>
  <si>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</si>
  <si>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</si>
  <si>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</si>
  <si>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</si>
  <si>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</si>
  <si>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</si>
  <si>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</si>
  <si>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</si>
  <si>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</si>
  <si>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</si>
  <si>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</si>
  <si>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</si>
  <si>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</si>
  <si>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</si>
  <si>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</si>
  <si>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</si>
  <si>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</si>
  <si>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</si>
  <si>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</si>
  <si>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</si>
  <si>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</si>
  <si>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</si>
  <si>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</si>
  <si>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</si>
  <si>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</si>
  <si>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</si>
  <si>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</si>
  <si>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</si>
  <si>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</si>
  <si>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</si>
  <si>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</si>
  <si>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</si>
  <si>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</si>
  <si>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</si>
  <si>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</si>
  <si>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</si>
  <si>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</si>
  <si>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</si>
  <si>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</si>
  <si>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</si>
  <si>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</si>
  <si>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</si>
  <si>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</si>
  <si>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</si>
  <si>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</si>
  <si>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</si>
  <si>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</si>
  <si>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</si>
  <si>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</si>
  <si>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</si>
  <si>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</si>
  <si>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</si>
  <si>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</si>
  <si>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</si>
  <si>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</si>
  <si>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</si>
  <si>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</si>
  <si>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</si>
  <si>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</si>
  <si>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</si>
  <si>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</si>
  <si>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</si>
  <si>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</si>
  <si>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</si>
  <si>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</si>
  <si>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</si>
  <si>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</si>
  <si>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</si>
  <si>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</si>
  <si>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</si>
  <si>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</si>
  <si>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</si>
  <si>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</si>
  <si>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</si>
  <si>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</si>
  <si>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</si>
  <si>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</si>
  <si>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</si>
  <si>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</si>
  <si>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</si>
  <si>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</si>
  <si>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</si>
  <si>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</si>
  <si>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</si>
  <si>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</si>
  <si>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</si>
  <si>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</si>
  <si>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</si>
  <si>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</si>
  <si>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</si>
  <si>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</si>
  <si>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</si>
  <si>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</si>
  <si>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</si>
  <si>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</si>
  <si>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</si>
  <si>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</si>
  <si>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</si>
  <si>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</si>
  <si>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</si>
  <si>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</si>
  <si>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</si>
  <si>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</si>
  <si>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</si>
  <si>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</si>
  <si>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</si>
  <si>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</si>
  <si>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</si>
  <si>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</si>
  <si>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</si>
  <si>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</si>
  <si>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</si>
  <si>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</si>
  <si>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</si>
  <si>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</si>
  <si>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</si>
  <si>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</si>
  <si>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</si>
  <si>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</si>
  <si>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</si>
  <si>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</si>
  <si>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</si>
  <si>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</si>
  <si>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</si>
  <si>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</si>
  <si>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</si>
  <si>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</si>
  <si>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</si>
  <si>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</si>
  <si>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</si>
  <si>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</si>
  <si>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</si>
  <si>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</si>
  <si>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</si>
  <si>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</si>
  <si>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</si>
  <si>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</si>
  <si>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</si>
  <si>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</si>
  <si>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</si>
  <si>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</si>
  <si>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</si>
  <si>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</si>
  <si>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</si>
  <si>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</si>
  <si>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</si>
  <si>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</si>
  <si>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</si>
  <si>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</si>
  <si>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</si>
  <si>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</si>
  <si>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</si>
  <si>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</si>
  <si>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</si>
  <si>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</si>
  <si>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</si>
  <si>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</si>
  <si>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</si>
  <si>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</si>
  <si>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</si>
  <si>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</si>
  <si>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</si>
  <si>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</si>
  <si>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</si>
  <si>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</si>
  <si>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</si>
  <si>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</si>
  <si>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</si>
  <si>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</si>
  <si>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</si>
  <si>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</si>
  <si>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</si>
  <si>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</si>
  <si>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</si>
  <si>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</si>
  <si>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</si>
  <si>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</si>
  <si>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</si>
  <si>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</si>
  <si>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</si>
  <si>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</si>
  <si>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</si>
  <si>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</si>
  <si>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</si>
  <si>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</si>
  <si>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</si>
  <si>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</si>
  <si>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</si>
  <si>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</si>
  <si>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</si>
  <si>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</si>
  <si>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</si>
  <si>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</si>
  <si>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</si>
  <si>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</si>
  <si>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</si>
  <si>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</si>
  <si>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</si>
  <si>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</si>
  <si>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</si>
  <si>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</si>
  <si>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</si>
  <si>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</si>
  <si>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</si>
  <si>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</si>
  <si>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</si>
  <si>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</si>
  <si>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</si>
  <si>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</si>
  <si>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</si>
  <si>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</si>
  <si>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</si>
  <si>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</si>
  <si>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</si>
  <si>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</si>
  <si>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</si>
  <si>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</si>
  <si>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</si>
  <si>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</si>
  <si>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</si>
  <si>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</si>
  <si>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</si>
  <si>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</si>
  <si>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</si>
  <si>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</si>
  <si>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</si>
  <si>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</si>
  <si>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</si>
  <si>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</si>
  <si>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</si>
  <si>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</si>
  <si>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</si>
  <si>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</si>
  <si>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</si>
  <si>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</si>
  <si>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</si>
  <si>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</si>
  <si>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</si>
  <si>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</si>
  <si>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</si>
  <si>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</si>
  <si>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</si>
  <si>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</si>
  <si>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</si>
  <si>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</si>
  <si>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</si>
  <si>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</si>
  <si>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</si>
  <si>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</si>
  <si>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</si>
  <si>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</si>
  <si>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</si>
  <si>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</si>
  <si>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</si>
  <si>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</si>
  <si>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</si>
  <si>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</si>
  <si>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</si>
  <si>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</si>
  <si>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</si>
  <si>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</si>
  <si>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</si>
  <si>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</si>
  <si>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</si>
  <si>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</si>
  <si>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</si>
  <si>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</si>
  <si>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</si>
  <si>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</si>
  <si>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</si>
  <si>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</si>
  <si>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</si>
  <si>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</si>
  <si>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</si>
  <si>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</si>
  <si>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</si>
  <si>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</si>
  <si>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</si>
  <si>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</si>
  <si>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</si>
  <si>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</si>
  <si>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</si>
  <si>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</si>
  <si>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</si>
  <si>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</si>
  <si>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</si>
  <si>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</si>
  <si>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</si>
  <si>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</si>
  <si>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</si>
  <si>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</si>
  <si>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</si>
  <si>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</si>
  <si>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</si>
  <si>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</si>
  <si>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</si>
  <si>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</si>
  <si>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</si>
  <si>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</si>
  <si>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</si>
  <si>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</si>
  <si>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</si>
  <si>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</si>
  <si>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</si>
  <si>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</si>
  <si>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</si>
  <si>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</si>
  <si>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</si>
  <si>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</si>
  <si>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</si>
  <si>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</si>
  <si>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</si>
  <si>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</si>
  <si>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</si>
  <si>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</si>
  <si>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</si>
  <si>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</si>
  <si>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</si>
  <si>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</si>
  <si>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</si>
  <si>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</si>
  <si>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</si>
  <si>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</si>
  <si>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</si>
  <si>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</si>
  <si>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</si>
  <si>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</si>
  <si>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</si>
  <si>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</si>
  <si>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</si>
  <si>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</si>
  <si>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</si>
  <si>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</si>
  <si>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</si>
  <si>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</si>
  <si>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</si>
  <si>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</si>
  <si>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</si>
  <si>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</si>
  <si>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</si>
  <si>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</si>
  <si>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</si>
  <si>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</si>
  <si>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</si>
  <si>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</si>
  <si>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</si>
  <si>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</si>
  <si>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</si>
  <si>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</si>
  <si>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</si>
  <si>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</si>
  <si>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</si>
  <si>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</si>
  <si>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</si>
  <si>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</si>
  <si>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</si>
  <si>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</si>
  <si>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</si>
  <si>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</si>
  <si>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</si>
  <si>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</si>
  <si>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</si>
  <si>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</si>
  <si>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</si>
  <si>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</si>
  <si>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</si>
  <si>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</si>
  <si>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</si>
  <si>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</si>
  <si>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</si>
  <si>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</si>
  <si>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</si>
  <si>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</si>
  <si>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</si>
  <si>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</si>
  <si>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</si>
  <si>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</si>
  <si>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</si>
  <si>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</si>
  <si>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</si>
  <si>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</si>
  <si>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</si>
  <si>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</si>
  <si>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</si>
  <si>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</si>
  <si>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</si>
  <si>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</si>
  <si>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</si>
  <si>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</si>
  <si>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</si>
  <si>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</si>
  <si>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</si>
  <si>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</si>
  <si>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</si>
  <si>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</si>
  <si>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</si>
  <si>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</si>
  <si>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</si>
  <si>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</si>
  <si>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</si>
  <si>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</si>
  <si>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</si>
  <si>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</si>
  <si>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</si>
  <si>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</si>
  <si>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</si>
  <si>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</si>
  <si>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</si>
  <si>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</si>
  <si>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</si>
  <si>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</si>
  <si>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</si>
  <si>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</si>
  <si>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</si>
  <si>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</si>
  <si>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</si>
  <si>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</si>
  <si>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</si>
  <si>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</si>
  <si>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</si>
  <si>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</si>
  <si>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</si>
  <si>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</si>
  <si>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</si>
  <si>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</si>
  <si>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</si>
  <si>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</si>
  <si>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</si>
  <si>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</si>
  <si>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</si>
  <si>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</si>
  <si>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</si>
  <si>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</si>
  <si>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</si>
  <si>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</si>
  <si>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</si>
  <si>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</si>
  <si>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</si>
  <si>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</si>
  <si>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</si>
  <si>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</si>
  <si>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</si>
  <si>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</si>
  <si>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</si>
  <si>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</si>
  <si>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</si>
  <si>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</si>
  <si>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</si>
  <si>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</si>
  <si>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</si>
  <si>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</si>
  <si>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</si>
  <si>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</si>
  <si>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</si>
  <si>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</si>
  <si>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</si>
  <si>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</si>
  <si>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</si>
  <si>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</si>
  <si>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</si>
  <si>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</si>
  <si>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</si>
  <si>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</si>
  <si>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</si>
  <si>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</si>
  <si>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</si>
  <si>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</si>
  <si>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</si>
  <si>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</si>
  <si>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</si>
  <si>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</si>
  <si>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</si>
  <si>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</si>
  <si>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</si>
  <si>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</si>
  <si>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</si>
  <si>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</si>
  <si>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</si>
  <si>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</si>
  <si>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</si>
  <si>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</si>
  <si>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</si>
  <si>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</si>
  <si>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</si>
  <si>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</si>
  <si>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</si>
  <si>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</si>
  <si>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</si>
  <si>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</si>
  <si>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</si>
  <si>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</si>
  <si>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</si>
  <si>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</si>
  <si>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</si>
  <si>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</si>
  <si>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</si>
  <si>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</si>
  <si>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</si>
  <si>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</si>
  <si>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</si>
  <si>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</si>
  <si>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</si>
  <si>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</si>
  <si>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</si>
  <si>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</si>
  <si>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</si>
  <si>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</si>
  <si>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</si>
  <si>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</si>
  <si>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</si>
  <si>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</si>
  <si>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</si>
  <si>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</si>
  <si>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</si>
  <si>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</si>
  <si>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</si>
  <si>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</si>
  <si>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</si>
  <si>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</si>
  <si>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</si>
  <si>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</si>
  <si>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</si>
  <si>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</si>
  <si>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</si>
  <si>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</si>
  <si>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</si>
  <si>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</si>
  <si>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</si>
  <si>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</si>
  <si>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</si>
  <si>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</si>
  <si>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</si>
  <si>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</si>
  <si>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</si>
  <si>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</si>
  <si>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</si>
  <si>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</si>
  <si>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</si>
  <si>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</si>
  <si>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</si>
  <si>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</si>
  <si>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</si>
  <si>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</si>
  <si>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</si>
  <si>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</si>
  <si>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</si>
  <si>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</si>
  <si>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</si>
  <si>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</si>
  <si>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</si>
  <si>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</si>
  <si>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</si>
  <si>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</si>
  <si>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</si>
  <si>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</si>
  <si>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</si>
  <si>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</si>
  <si>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</si>
  <si>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</si>
  <si>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</si>
  <si>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</si>
  <si>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</si>
  <si>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</si>
  <si>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</si>
  <si>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</si>
  <si>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</si>
  <si>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</si>
  <si>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</si>
  <si>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</si>
  <si>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</si>
  <si>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</si>
  <si>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</si>
  <si>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</si>
  <si>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</si>
  <si>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</si>
  <si>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</si>
  <si>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</si>
  <si>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</si>
  <si>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</si>
  <si>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</si>
  <si>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</si>
  <si>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</si>
  <si>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</si>
  <si>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</si>
  <si>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</si>
  <si>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</si>
  <si>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</si>
  <si>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</si>
  <si>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</si>
  <si>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</si>
  <si>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</si>
  <si>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</si>
  <si>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</si>
  <si>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</si>
  <si>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</si>
  <si>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</si>
  <si>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</si>
  <si>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</si>
  <si>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</si>
  <si>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</si>
  <si>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</si>
  <si>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</si>
  <si>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</si>
  <si>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</si>
  <si>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</si>
  <si>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</si>
  <si>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</si>
  <si>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</si>
  <si>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</si>
  <si>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</si>
  <si>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</si>
  <si>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</si>
  <si>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</si>
  <si>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</si>
  <si>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</si>
  <si>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</si>
  <si>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</si>
  <si>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</si>
  <si>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</si>
  <si>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</si>
  <si>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</si>
  <si>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</si>
  <si>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</si>
  <si>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</si>
  <si>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</si>
  <si>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</si>
  <si>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</si>
  <si>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</si>
  <si>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</si>
  <si>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</si>
  <si>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</si>
  <si>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</si>
  <si>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</si>
  <si>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</si>
  <si>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</si>
  <si>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</si>
  <si>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</si>
  <si>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</si>
  <si>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</si>
  <si>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</si>
  <si>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</si>
  <si>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</si>
  <si>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</si>
  <si>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</si>
  <si>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</si>
  <si>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</si>
  <si>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</si>
  <si>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</si>
  <si>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</si>
  <si>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</si>
  <si>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</si>
  <si>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</si>
  <si>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</si>
  <si>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</si>
  <si>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</si>
  <si>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</si>
  <si>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</si>
  <si>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</si>
  <si>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</si>
  <si>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</si>
  <si>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</si>
  <si>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</si>
  <si>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</si>
  <si>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</si>
  <si>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</si>
  <si>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</si>
  <si>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</si>
  <si>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</si>
  <si>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</si>
  <si>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</si>
  <si>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</si>
  <si>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</si>
  <si>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</si>
  <si>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</si>
  <si>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</si>
  <si>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</si>
  <si>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</si>
  <si>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</si>
  <si>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</si>
  <si>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</si>
  <si>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</si>
  <si>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</si>
  <si>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</si>
  <si>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</si>
  <si>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</si>
  <si>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</si>
  <si>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</si>
  <si>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</si>
  <si>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</si>
  <si>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</si>
  <si>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</si>
  <si>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</si>
  <si>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</si>
  <si>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</si>
  <si>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</si>
  <si>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</si>
  <si>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</si>
  <si>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</si>
  <si>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</si>
  <si>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</si>
  <si>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</si>
  <si>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</si>
  <si>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</si>
  <si>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</si>
  <si>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</si>
  <si>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</si>
  <si>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</si>
  <si>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</si>
  <si>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</si>
  <si>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</si>
  <si>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</si>
  <si>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</si>
  <si>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</si>
  <si>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</si>
  <si>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</si>
  <si>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</si>
  <si>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</si>
  <si>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</si>
  <si>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</si>
  <si>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</si>
  <si>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</si>
  <si>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</si>
  <si>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</si>
  <si>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</si>
  <si>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</si>
  <si>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</si>
  <si>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</si>
  <si>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</si>
  <si>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</si>
  <si>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</si>
  <si>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</si>
  <si>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</si>
  <si>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</si>
  <si>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</si>
  <si>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</si>
  <si>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</si>
  <si>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</si>
  <si>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</si>
  <si>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</si>
  <si>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</si>
  <si>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</si>
  <si>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</si>
  <si>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</si>
  <si>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</si>
  <si>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</si>
  <si>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</si>
  <si>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</si>
  <si>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</si>
  <si>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</si>
  <si>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</si>
  <si>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</si>
  <si>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</si>
  <si>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</si>
  <si>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</si>
  <si>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</si>
  <si>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</si>
  <si>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</si>
  <si>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</si>
  <si>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</si>
  <si>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</si>
  <si>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</si>
  <si>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</si>
  <si>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</si>
  <si>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</si>
  <si>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</si>
  <si>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</si>
  <si>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</si>
  <si>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</si>
  <si>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</si>
  <si>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</si>
  <si>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</si>
  <si>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</si>
  <si>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</si>
  <si>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</si>
  <si>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</si>
  <si>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</si>
  <si>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</si>
  <si>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</si>
  <si>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</si>
  <si>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</si>
  <si>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</si>
  <si>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</si>
  <si>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</si>
  <si>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</si>
  <si>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</si>
  <si>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</si>
  <si>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</si>
  <si>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</si>
  <si>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</si>
  <si>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</si>
  <si>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</si>
  <si>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</si>
  <si>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</si>
  <si>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</si>
  <si>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</si>
  <si>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</si>
  <si>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</si>
  <si>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</si>
  <si>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</si>
  <si>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</si>
  <si>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</si>
  <si>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</si>
  <si>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</si>
  <si>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</si>
  <si>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</si>
  <si>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</si>
  <si>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</si>
  <si>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</si>
  <si>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</si>
  <si>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</si>
  <si>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</si>
  <si>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</si>
  <si>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</si>
  <si>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</si>
  <si>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</si>
  <si>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</si>
  <si>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</si>
  <si>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</si>
  <si>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</si>
  <si>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</si>
  <si>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</si>
  <si>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</si>
  <si>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</si>
  <si>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</si>
  <si>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</si>
  <si>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</si>
  <si>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</si>
  <si>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</si>
  <si>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</si>
  <si>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</si>
  <si>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</si>
  <si>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</si>
  <si>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</si>
  <si>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</si>
  <si>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</si>
  <si>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</si>
  <si>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</si>
  <si>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</si>
  <si>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</si>
  <si>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</si>
  <si>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</si>
  <si>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</si>
  <si>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</si>
  <si>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</si>
  <si>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</si>
  <si>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</si>
  <si>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</si>
  <si>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</si>
  <si>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</si>
  <si>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</si>
  <si>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</si>
  <si>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</si>
  <si>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</si>
  <si>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</si>
  <si>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</si>
  <si>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</si>
  <si>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</si>
  <si>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</si>
  <si>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</si>
  <si>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</si>
  <si>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</si>
  <si>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</si>
  <si>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</si>
  <si>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</si>
  <si>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</si>
  <si>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</si>
  <si>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</si>
  <si>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</si>
  <si>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</si>
  <si>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</si>
  <si>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</si>
  <si>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</si>
  <si>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</si>
  <si>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</si>
  <si>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</si>
  <si>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</si>
  <si>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</si>
  <si>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</si>
  <si>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</si>
  <si>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</si>
  <si>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</si>
  <si>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</si>
  <si>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</si>
  <si>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</si>
  <si>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</si>
  <si>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</si>
  <si>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</si>
  <si>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</si>
  <si>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</si>
  <si>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</si>
  <si>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</si>
  <si>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</si>
  <si>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</si>
  <si>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</si>
  <si>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</si>
  <si>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</si>
  <si>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</si>
  <si>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</si>
  <si>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</si>
  <si>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</si>
  <si>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</si>
  <si>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</si>
  <si>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</si>
  <si>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</si>
  <si>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</si>
  <si>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</si>
  <si>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</si>
  <si>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</si>
  <si>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</si>
  <si>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</si>
  <si>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</si>
  <si>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</si>
  <si>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</si>
  <si>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</si>
  <si>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</si>
  <si>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</si>
  <si>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</si>
  <si>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</si>
  <si>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</si>
  <si>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</si>
  <si>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</si>
  <si>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</si>
  <si>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</si>
  <si>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</si>
  <si>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</si>
  <si>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</si>
  <si>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</si>
  <si>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</si>
  <si>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</si>
  <si>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</si>
  <si>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</si>
  <si>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</si>
  <si>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</si>
  <si>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</si>
  <si>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</si>
  <si>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</si>
  <si>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</si>
  <si>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</si>
  <si>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</si>
  <si>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</si>
  <si>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</si>
  <si>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</si>
  <si>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</si>
  <si>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</si>
  <si>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</si>
  <si>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</si>
  <si>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</si>
  <si>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</si>
  <si>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</si>
  <si>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</si>
  <si>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</si>
  <si>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</si>
  <si>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</si>
  <si>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</si>
  <si>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</si>
  <si>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</si>
  <si>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</si>
  <si>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</si>
  <si>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</si>
  <si>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</si>
  <si>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</si>
  <si>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</si>
  <si>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</si>
  <si>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</si>
  <si>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</si>
  <si>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</si>
  <si>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</si>
  <si>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</si>
  <si>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</si>
  <si>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</si>
  <si>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</si>
  <si>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</si>
  <si>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</si>
  <si>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</si>
  <si>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</si>
  <si>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</si>
  <si>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</si>
  <si>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</si>
  <si>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</si>
  <si>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</si>
  <si>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</si>
  <si>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</si>
  <si>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</si>
  <si>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</si>
  <si>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</si>
  <si>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</si>
  <si>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</si>
  <si>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</si>
  <si>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</si>
  <si>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</si>
  <si>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</si>
  <si>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</si>
  <si>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</si>
  <si>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</si>
  <si>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</si>
  <si>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</si>
  <si>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</si>
  <si>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</si>
  <si>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</si>
  <si>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</si>
  <si>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</si>
  <si>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</si>
  <si>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</si>
  <si>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</si>
  <si>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</si>
  <si>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</si>
  <si>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</si>
  <si>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</si>
  <si>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</si>
  <si>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</si>
  <si>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</si>
  <si>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</si>
  <si>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</si>
  <si>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</si>
  <si>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</si>
  <si>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</si>
  <si>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</si>
  <si>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</si>
  <si>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</si>
  <si>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</si>
  <si>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</si>
  <si>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</si>
  <si>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</si>
  <si>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</si>
  <si>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</si>
  <si>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</si>
  <si>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</si>
  <si>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</si>
  <si>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</si>
  <si>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</si>
  <si>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</si>
  <si>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</si>
  <si>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</si>
  <si>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</si>
  <si>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</si>
  <si>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</si>
  <si>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</si>
  <si>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</si>
  <si>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</si>
  <si>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</si>
  <si>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</si>
  <si>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</si>
  <si>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</si>
  <si>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</si>
  <si>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</si>
  <si>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</si>
  <si>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</si>
  <si>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</si>
  <si>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</si>
  <si>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</si>
  <si>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</si>
  <si>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</si>
  <si>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</si>
  <si>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</si>
  <si>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</si>
  <si>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</si>
  <si>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</si>
  <si>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</si>
  <si>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</si>
  <si>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</si>
  <si>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</si>
  <si>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</si>
  <si>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</si>
  <si>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</si>
  <si>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</si>
  <si>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</si>
  <si>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</si>
  <si>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</si>
  <si>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</si>
  <si>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</si>
  <si>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</si>
  <si>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</si>
  <si>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</si>
  <si>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</si>
  <si>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</si>
  <si>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</si>
  <si>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</si>
  <si>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</si>
  <si>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</si>
  <si>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</si>
  <si>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</si>
  <si>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</si>
  <si>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</si>
  <si>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</si>
  <si>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</si>
  <si>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</si>
  <si>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</si>
  <si>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</si>
  <si>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</si>
  <si>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</si>
  <si>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</si>
  <si>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</si>
  <si>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</si>
  <si>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</si>
  <si>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</si>
  <si>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</si>
  <si>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</si>
  <si>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</si>
  <si>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</si>
  <si>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</si>
  <si>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</si>
  <si>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</si>
  <si>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</si>
  <si>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</si>
  <si>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</si>
  <si>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</si>
  <si>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</si>
  <si>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</si>
  <si>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</si>
  <si>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</si>
  <si>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</si>
  <si>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</si>
  <si>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</si>
  <si>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</si>
  <si>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</si>
  <si>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</si>
  <si>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</si>
  <si>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</si>
  <si>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</si>
  <si>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</si>
  <si>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</si>
  <si>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</si>
  <si>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</si>
  <si>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</si>
  <si>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</si>
  <si>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</si>
  <si>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</si>
  <si>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</si>
  <si>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</si>
  <si>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</si>
  <si>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</si>
  <si>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</si>
  <si>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</si>
  <si>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</si>
  <si>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</si>
  <si>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</si>
  <si>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</si>
  <si>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</si>
  <si>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</si>
  <si>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</si>
  <si>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</si>
  <si>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</si>
  <si>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</si>
  <si>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</si>
  <si>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</si>
  <si>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</si>
  <si>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</si>
  <si>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</si>
  <si>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</si>
  <si>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</si>
  <si>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</si>
  <si>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</si>
  <si>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</si>
  <si>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</si>
  <si>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</si>
  <si>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</si>
  <si>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</si>
  <si>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</si>
  <si>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</si>
  <si>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</si>
  <si>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</si>
  <si>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</si>
  <si>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</si>
  <si>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</si>
  <si>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</si>
  <si>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</si>
  <si>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</si>
  <si>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</si>
  <si>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</si>
  <si>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</si>
  <si>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</si>
  <si>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</si>
  <si>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</si>
  <si>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</si>
  <si>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</si>
  <si>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</si>
  <si>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</si>
  <si>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</si>
  <si>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</si>
  <si>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</si>
  <si>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</si>
  <si>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</si>
  <si>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</si>
  <si>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</si>
  <si>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</si>
  <si>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</si>
  <si>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</si>
  <si>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</si>
  <si>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</si>
  <si>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</si>
  <si>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</si>
  <si>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</si>
  <si>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</si>
  <si>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</si>
  <si>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</si>
  <si>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</si>
  <si>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</si>
  <si>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</si>
  <si>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</si>
  <si>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</si>
  <si>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</si>
  <si>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</si>
  <si>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</si>
  <si>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</si>
  <si>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</si>
  <si>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</si>
  <si>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</si>
  <si>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</si>
  <si>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</si>
  <si>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</si>
  <si>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</si>
  <si>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</si>
  <si>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</si>
  <si>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</si>
  <si>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</si>
  <si>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</si>
  <si>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</si>
  <si>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</si>
  <si>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</si>
  <si>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</si>
  <si>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</si>
  <si>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</si>
  <si>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</si>
  <si>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</si>
  <si>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</si>
  <si>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</si>
  <si>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</si>
  <si>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</si>
  <si>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</si>
  <si>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</si>
  <si>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</si>
  <si>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</si>
  <si>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</si>
  <si>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</si>
  <si>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</si>
  <si>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</si>
  <si>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</si>
  <si>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</si>
  <si>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</si>
  <si>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</si>
  <si>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</si>
  <si>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</si>
  <si>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</si>
  <si>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</si>
  <si>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</si>
  <si>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</si>
  <si>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</si>
  <si>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</si>
  <si>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</si>
  <si>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</si>
  <si>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</si>
  <si>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</si>
  <si>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</si>
  <si>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</si>
  <si>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</si>
  <si>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</si>
  <si>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</si>
  <si>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</si>
  <si>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</si>
  <si>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</si>
  <si>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</si>
  <si>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</si>
  <si>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</si>
  <si>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</si>
  <si>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</si>
  <si>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</si>
  <si>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</si>
  <si>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</si>
  <si>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</si>
  <si>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</si>
  <si>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</si>
  <si>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</si>
  <si>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</si>
  <si>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</si>
  <si>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</si>
  <si>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</si>
  <si>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</si>
  <si>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</si>
  <si>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</si>
  <si>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</si>
  <si>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</si>
  <si>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</si>
  <si>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</si>
  <si>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</si>
  <si>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</si>
  <si>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</si>
  <si>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</si>
  <si>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</si>
  <si>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</si>
  <si>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</si>
  <si>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</si>
  <si>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</si>
  <si>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</si>
  <si>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</si>
  <si>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</si>
  <si>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</si>
  <si>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</si>
  <si>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</si>
  <si>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</si>
  <si>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</si>
  <si>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</si>
  <si>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</si>
  <si>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</si>
  <si>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</si>
  <si>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</si>
  <si>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</si>
  <si>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</si>
  <si>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</si>
  <si>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</si>
  <si>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</si>
  <si>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</si>
  <si>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</si>
  <si>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</si>
  <si>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</si>
  <si>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</si>
  <si>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</si>
  <si>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</si>
  <si>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</si>
  <si>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</si>
  <si>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</si>
  <si>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</si>
  <si>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</si>
  <si>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</si>
  <si>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</si>
  <si>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</si>
  <si>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</si>
  <si>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</si>
  <si>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</si>
  <si>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</si>
  <si>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</si>
  <si>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</si>
  <si>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</si>
  <si>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</si>
  <si>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</si>
  <si>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</si>
  <si>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</si>
  <si>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</si>
  <si>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</si>
  <si>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</si>
  <si>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</si>
  <si>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</si>
  <si>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</si>
  <si>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</si>
  <si>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</si>
  <si>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</si>
  <si>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</si>
  <si>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</si>
  <si>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</si>
  <si>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</si>
  <si>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</si>
  <si>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</si>
  <si>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</si>
  <si>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</si>
  <si>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</si>
  <si>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</si>
  <si>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</si>
  <si>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</si>
  <si>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</si>
  <si>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</si>
  <si>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</si>
  <si>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</si>
  <si>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</si>
  <si>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</si>
  <si>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</si>
  <si>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</si>
  <si>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</si>
  <si>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</si>
  <si>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</si>
  <si>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</si>
  <si>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</si>
  <si>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</si>
  <si>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</si>
  <si>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</si>
  <si>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</si>
  <si>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</si>
  <si>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</si>
  <si>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</si>
  <si>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</si>
  <si>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</si>
  <si>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</si>
  <si>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</si>
  <si>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</si>
  <si>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</si>
  <si>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</si>
  <si>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</si>
  <si>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</si>
  <si>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</si>
  <si>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</si>
  <si>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</si>
  <si>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</si>
  <si>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</si>
  <si>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</si>
  <si>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</si>
  <si>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</si>
  <si>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</si>
  <si>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</si>
  <si>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</si>
  <si>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</si>
  <si>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</si>
  <si>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</si>
  <si>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</si>
  <si>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</si>
  <si>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</si>
  <si>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</si>
  <si>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</si>
  <si>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</si>
  <si>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</si>
  <si>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</si>
  <si>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</si>
  <si>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</si>
  <si>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</si>
  <si>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</si>
  <si>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</si>
  <si>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</si>
  <si>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</si>
  <si>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</si>
  <si>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</si>
  <si>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</si>
  <si>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</si>
  <si>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</si>
  <si>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</si>
  <si>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</si>
  <si>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</si>
  <si>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</si>
  <si>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</si>
  <si>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</si>
  <si>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</si>
  <si>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</si>
  <si>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</si>
  <si>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</si>
  <si>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</si>
  <si>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</si>
  <si>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</si>
  <si>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</si>
  <si>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</si>
  <si>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</si>
  <si>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</si>
  <si>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</si>
  <si>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</si>
  <si>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</si>
  <si>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</si>
  <si>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</si>
  <si>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</si>
  <si>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</si>
  <si>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</si>
  <si>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</si>
  <si>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</si>
  <si>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</si>
  <si>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</si>
  <si>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</si>
  <si>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</si>
  <si>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</si>
  <si>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</si>
  <si>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</si>
  <si>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</si>
  <si>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</si>
  <si>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</si>
  <si>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</si>
  <si>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</si>
  <si>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</si>
  <si>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</si>
  <si>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</si>
  <si>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</si>
  <si>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</si>
  <si>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</si>
  <si>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</si>
  <si>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</si>
  <si>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</si>
  <si>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</si>
  <si>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</si>
  <si>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</si>
  <si>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</si>
  <si>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</si>
  <si>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</si>
  <si>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</si>
  <si>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</si>
  <si>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</si>
  <si>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</si>
  <si>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</si>
  <si>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</si>
  <si>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</si>
  <si>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</si>
  <si>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</si>
  <si>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</si>
  <si>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</si>
  <si>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</si>
  <si>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</si>
  <si>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</si>
  <si>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</si>
  <si>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</si>
  <si>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</si>
  <si>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</si>
  <si>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</si>
  <si>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</si>
  <si>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</si>
  <si>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</si>
  <si>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</si>
  <si>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</si>
  <si>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</si>
  <si>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</si>
  <si>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</si>
  <si>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</si>
  <si>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</si>
  <si>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</si>
  <si>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</si>
  <si>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</si>
  <si>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</si>
  <si>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</si>
  <si>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</si>
  <si>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</si>
  <si>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</si>
  <si>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</si>
  <si>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</si>
  <si>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</si>
  <si>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</si>
  <si>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</si>
  <si>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</si>
  <si>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</si>
  <si>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</si>
  <si>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</si>
  <si>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</si>
  <si>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</si>
  <si>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</si>
  <si>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</si>
  <si>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</si>
  <si>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</si>
  <si>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</si>
  <si>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</si>
  <si>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</si>
  <si>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</si>
  <si>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</si>
  <si>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</si>
  <si>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</si>
  <si>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</si>
  <si>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</si>
  <si>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</si>
  <si>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</si>
  <si>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</si>
  <si>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</si>
  <si>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</si>
  <si>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</si>
  <si>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</si>
  <si>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</si>
  <si>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</si>
  <si>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</si>
  <si>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</si>
  <si>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</si>
  <si>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</si>
  <si>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</si>
  <si>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</si>
  <si>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</si>
  <si>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</si>
  <si>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</si>
  <si>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</si>
  <si>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</si>
  <si>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</si>
  <si>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</si>
  <si>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</si>
  <si>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</si>
  <si>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</si>
  <si>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</si>
  <si>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</si>
  <si>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</si>
  <si>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</si>
  <si>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</si>
  <si>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</si>
  <si>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</si>
  <si>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</si>
  <si>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</si>
  <si>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</si>
  <si>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</si>
  <si>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</si>
  <si>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</si>
  <si>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</si>
  <si>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</si>
  <si>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</si>
  <si>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</si>
  <si>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</si>
  <si>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</si>
  <si>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</si>
  <si>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</si>
  <si>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</si>
  <si>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</si>
  <si>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</si>
  <si>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</si>
  <si>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</si>
  <si>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</si>
  <si>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</si>
  <si>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</si>
  <si>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</si>
  <si>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</si>
  <si>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</si>
  <si>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</si>
  <si>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</si>
  <si>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</si>
  <si>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</si>
  <si>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</si>
  <si>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</si>
  <si>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</si>
  <si>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</si>
  <si>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</si>
  <si>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</si>
  <si>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</si>
  <si>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</si>
  <si>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</si>
  <si>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</si>
  <si>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</si>
  <si>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</si>
  <si>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</si>
  <si>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</si>
  <si>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</si>
  <si>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</si>
  <si>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</si>
  <si>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</si>
  <si>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</si>
  <si>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</si>
  <si>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</si>
  <si>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</si>
  <si>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</si>
  <si>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</si>
  <si>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</si>
  <si>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</si>
  <si>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</si>
  <si>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</si>
  <si>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</si>
  <si>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</si>
  <si>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</si>
  <si>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</si>
  <si>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</si>
  <si>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</si>
  <si>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</si>
  <si>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</si>
  <si>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</si>
  <si>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</si>
  <si>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</si>
  <si>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</si>
  <si>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</si>
  <si>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</si>
  <si>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</si>
  <si>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</si>
  <si>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</si>
  <si>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</si>
  <si>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</si>
  <si>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</si>
  <si>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</si>
  <si>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</si>
  <si>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</si>
  <si>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</si>
  <si>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</si>
  <si>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</si>
  <si>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</si>
  <si>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</si>
  <si>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</si>
  <si>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</si>
  <si>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</si>
  <si>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</si>
  <si>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</si>
  <si>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</si>
  <si>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</si>
  <si>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</si>
  <si>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</si>
  <si>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</si>
  <si>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</si>
  <si>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</si>
  <si>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</si>
  <si>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</si>
  <si>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</si>
  <si>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</si>
  <si>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</si>
  <si>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</si>
  <si>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</si>
  <si>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</si>
  <si>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</si>
  <si>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</si>
  <si>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</si>
  <si>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</si>
  <si>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</si>
  <si>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</si>
  <si>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</si>
  <si>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</si>
  <si>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</si>
  <si>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</si>
  <si>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</si>
  <si>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</si>
  <si>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</si>
  <si>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</si>
  <si>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</si>
  <si>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</si>
  <si>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</si>
  <si>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</si>
  <si>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</si>
  <si>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</si>
  <si>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</si>
  <si>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</si>
  <si>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</si>
  <si>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</si>
  <si>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</si>
  <si>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</si>
  <si>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</si>
  <si>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</si>
  <si>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</si>
  <si>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</si>
  <si>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</si>
  <si>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</si>
  <si>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</si>
  <si>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</si>
  <si>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</si>
  <si>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</si>
  <si>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</si>
  <si>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</si>
  <si>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</si>
  <si>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</si>
  <si>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</si>
  <si>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</si>
  <si>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</si>
  <si>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</si>
  <si>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</si>
  <si>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</si>
  <si>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</si>
  <si>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</si>
  <si>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</si>
  <si>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</si>
  <si>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</si>
  <si>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</si>
  <si>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</si>
  <si>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</si>
  <si>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</si>
  <si>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</si>
  <si>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</si>
  <si>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</si>
  <si>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</si>
  <si>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</si>
  <si>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</si>
  <si>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</si>
  <si>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</si>
  <si>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</si>
  <si>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</si>
  <si>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</si>
  <si>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</si>
  <si>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</si>
  <si>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</si>
  <si>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</si>
  <si>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</si>
  <si>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</si>
  <si>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</si>
  <si>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</si>
  <si>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</si>
  <si>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</si>
  <si>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</si>
  <si>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</si>
  <si>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</si>
  <si>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</si>
  <si>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</si>
  <si>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</si>
  <si>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</si>
  <si>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</si>
  <si>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</si>
  <si>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</si>
  <si>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</si>
  <si>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</si>
  <si>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</si>
  <si>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</si>
  <si>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</si>
  <si>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</si>
  <si>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</si>
  <si>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</si>
  <si>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</si>
  <si>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</si>
  <si>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</si>
  <si>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</si>
  <si>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</si>
  <si>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</si>
  <si>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</si>
  <si>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</si>
  <si>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</si>
  <si>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</si>
  <si>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</si>
  <si>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</si>
  <si>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</si>
  <si>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</si>
  <si>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</si>
  <si>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</si>
  <si>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</si>
  <si>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</si>
  <si>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</si>
  <si>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</si>
  <si>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</si>
  <si>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</si>
  <si>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</si>
  <si>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</si>
  <si>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</si>
  <si>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</si>
  <si>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</si>
  <si>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</si>
  <si>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</si>
  <si>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</si>
  <si>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</si>
  <si>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</si>
  <si>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</si>
  <si>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</si>
  <si>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</si>
  <si>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</si>
  <si>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</si>
  <si>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</si>
  <si>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</si>
  <si>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</si>
  <si>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</si>
  <si>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</si>
  <si>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</si>
  <si>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</si>
  <si>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</si>
  <si>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</si>
  <si>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</si>
  <si>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</si>
  <si>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</si>
  <si>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</si>
  <si>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</si>
  <si>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</si>
  <si>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</si>
  <si>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</si>
  <si>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</si>
  <si>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</si>
  <si>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</si>
  <si>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</si>
  <si>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</si>
  <si>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</si>
  <si>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</si>
  <si>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</si>
  <si>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</si>
  <si>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</si>
  <si>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</si>
  <si>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</si>
  <si>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</si>
  <si>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</si>
  <si>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</si>
  <si>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</si>
  <si>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</si>
  <si>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</si>
  <si>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</si>
  <si>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</si>
  <si>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</si>
  <si>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</si>
  <si>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</si>
  <si>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</si>
  <si>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</si>
  <si>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</si>
  <si>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</si>
  <si>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</si>
  <si>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</si>
  <si>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</si>
  <si>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</si>
  <si>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</si>
  <si>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</si>
  <si>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</si>
  <si>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</si>
  <si>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</si>
  <si>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</si>
  <si>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</si>
  <si>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</si>
  <si>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</si>
  <si>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</si>
  <si>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</si>
  <si>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</si>
  <si>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</si>
  <si>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</si>
  <si>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</si>
  <si>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</si>
  <si>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</si>
  <si>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</si>
  <si>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</si>
  <si>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</si>
  <si>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</si>
  <si>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</si>
  <si>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</si>
  <si>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</si>
  <si>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</si>
  <si>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</si>
  <si>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</si>
  <si>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</si>
  <si>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</si>
  <si>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</si>
  <si>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</si>
  <si>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</si>
  <si>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</si>
  <si>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</si>
  <si>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</si>
  <si>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</si>
  <si>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</si>
  <si>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</si>
  <si>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</si>
  <si>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</si>
  <si>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</si>
  <si>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</si>
  <si>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</si>
  <si>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</si>
  <si>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</si>
  <si>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</si>
  <si>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</si>
  <si>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</si>
  <si>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</si>
  <si>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</si>
  <si>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</si>
  <si>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</si>
  <si>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</si>
  <si>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</si>
  <si>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</si>
  <si>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</si>
  <si>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</si>
  <si>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</si>
  <si>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</si>
  <si>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</si>
  <si>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</si>
  <si>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</si>
  <si>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</si>
  <si>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</si>
  <si>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</si>
  <si>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</si>
  <si>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</si>
  <si>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</si>
  <si>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</si>
  <si>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</si>
  <si>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</si>
  <si>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</si>
  <si>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</si>
  <si>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</si>
  <si>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</si>
  <si>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</si>
  <si>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</si>
  <si>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</si>
  <si>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</si>
  <si>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</si>
  <si>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</si>
  <si>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</si>
  <si>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</si>
  <si>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</si>
  <si>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</si>
  <si>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</si>
  <si>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</si>
  <si>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</si>
  <si>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</si>
  <si>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</si>
  <si>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</si>
  <si>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</si>
  <si>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</si>
  <si>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</si>
  <si>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</si>
  <si>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</si>
  <si>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</si>
  <si>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</si>
  <si>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</si>
  <si>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</si>
  <si>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</si>
  <si>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</si>
  <si>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</si>
  <si>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</si>
  <si>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</si>
  <si>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</si>
  <si>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</si>
  <si>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</si>
  <si>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</si>
  <si>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</si>
  <si>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</si>
  <si>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</si>
  <si>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</si>
  <si>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</si>
  <si>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</si>
  <si>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</si>
  <si>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</si>
  <si>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</si>
  <si>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</si>
  <si>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</si>
  <si>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</si>
  <si>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</si>
  <si>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</si>
  <si>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</si>
  <si>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</si>
  <si>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</si>
  <si>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</si>
  <si>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</si>
  <si>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</si>
  <si>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</si>
  <si>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</si>
  <si>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</si>
  <si>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</si>
  <si>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</si>
  <si>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</si>
  <si>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</si>
  <si>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</si>
  <si>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</si>
  <si>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</si>
  <si>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</si>
  <si>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</si>
  <si>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</si>
  <si>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</si>
  <si>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</si>
  <si>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</si>
  <si>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</si>
  <si>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</si>
  <si>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</si>
  <si>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</si>
  <si>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</si>
  <si>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</si>
  <si>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</si>
  <si>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</si>
  <si>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</si>
  <si>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</si>
  <si>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</si>
  <si>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</si>
  <si>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</si>
  <si>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</si>
  <si>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</si>
  <si>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</si>
  <si>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</si>
  <si>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</si>
  <si>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</si>
  <si>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</si>
  <si>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</si>
  <si>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</si>
  <si>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</si>
  <si>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</si>
  <si>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</si>
  <si>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</si>
  <si>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</si>
  <si>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</si>
  <si>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</si>
  <si>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</si>
  <si>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</si>
  <si>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</si>
  <si>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</si>
  <si>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</si>
  <si>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</si>
  <si>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</si>
  <si>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</si>
  <si>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</si>
  <si>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</si>
  <si>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</si>
  <si>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</si>
  <si>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</si>
  <si>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</si>
  <si>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</si>
  <si>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</si>
  <si>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</si>
  <si>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</si>
  <si>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</si>
  <si>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</si>
  <si>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</si>
  <si>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</si>
  <si>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</si>
  <si>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</si>
  <si>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</si>
  <si>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</si>
  <si>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</si>
  <si>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</si>
  <si>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</si>
  <si>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</si>
  <si>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</si>
  <si>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</si>
  <si>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</si>
  <si>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</si>
  <si>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</si>
  <si>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</si>
  <si>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</si>
  <si>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</si>
  <si>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</si>
  <si>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</si>
  <si>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</si>
  <si>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</si>
  <si>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</si>
  <si>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</si>
  <si>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</si>
  <si>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</si>
  <si>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</si>
  <si>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</si>
  <si>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</si>
  <si>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</si>
  <si>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</si>
  <si>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</si>
  <si>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</si>
  <si>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</si>
  <si>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</si>
  <si>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</si>
  <si>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</si>
  <si>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</si>
  <si>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</si>
  <si>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</si>
  <si>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</si>
  <si>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</si>
  <si>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</si>
  <si>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</si>
  <si>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</si>
  <si>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</si>
  <si>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</si>
  <si>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</si>
  <si>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</si>
  <si>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</si>
  <si>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</si>
  <si>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</si>
  <si>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</si>
  <si>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</si>
  <si>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</si>
  <si>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</si>
  <si>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</si>
  <si>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</si>
  <si>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</si>
  <si>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</si>
  <si>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</si>
  <si>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</si>
  <si>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</si>
  <si>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</si>
  <si>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</si>
  <si>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</si>
  <si>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</si>
  <si>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</si>
  <si>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</si>
  <si>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</si>
  <si>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</si>
  <si>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</si>
  <si>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</si>
  <si>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</si>
  <si>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</si>
  <si>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</si>
  <si>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</si>
  <si>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</si>
  <si>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</si>
  <si>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</si>
  <si>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</si>
  <si>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</si>
  <si>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</si>
  <si>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</si>
  <si>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</si>
  <si>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</si>
  <si>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</si>
  <si>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</si>
  <si>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</si>
  <si>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</si>
  <si>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</si>
  <si>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</si>
  <si>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</si>
  <si>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</si>
  <si>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</si>
  <si>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</si>
  <si>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</si>
  <si>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</si>
  <si>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</si>
  <si>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</si>
  <si>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</si>
  <si>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</si>
  <si>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</si>
  <si>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</si>
  <si>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</si>
  <si>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</si>
  <si>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</si>
  <si>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</si>
  <si>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</si>
  <si>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</si>
  <si>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</si>
  <si>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</si>
  <si>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</si>
  <si>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</si>
  <si>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</si>
  <si>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</si>
  <si>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</si>
  <si>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</si>
  <si>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</si>
  <si>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</si>
  <si>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</si>
  <si>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</si>
  <si>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</si>
  <si>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</si>
  <si>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</si>
  <si>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</si>
  <si>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</si>
  <si>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</si>
  <si>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</si>
  <si>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</si>
  <si>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</si>
  <si>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</si>
  <si>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</si>
  <si>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</si>
  <si>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</si>
  <si>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</si>
  <si>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</si>
  <si>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</si>
  <si>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</si>
  <si>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</si>
  <si>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</si>
  <si>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</si>
  <si>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</si>
  <si>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</si>
  <si>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</si>
  <si>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</si>
  <si>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</si>
  <si>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</si>
  <si>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</si>
  <si>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</si>
  <si>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</si>
  <si>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</si>
  <si>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</si>
  <si>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</si>
  <si>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</si>
  <si>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</si>
  <si>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</si>
  <si>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</si>
  <si>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</si>
  <si>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</si>
  <si>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</si>
  <si>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</si>
  <si>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</si>
  <si>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</si>
  <si>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</si>
  <si>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</si>
  <si>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</si>
  <si>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</si>
  <si>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</si>
  <si>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</si>
  <si>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</si>
  <si>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</si>
  <si>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</si>
  <si>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</si>
  <si>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</si>
  <si>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</si>
  <si>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</si>
  <si>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</si>
  <si>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</si>
  <si>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</si>
  <si>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</si>
  <si>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</si>
  <si>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</si>
  <si>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</si>
  <si>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</si>
  <si>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</si>
  <si>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</si>
  <si>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</si>
  <si>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</si>
  <si>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</si>
  <si>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</si>
  <si>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</si>
  <si>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</si>
  <si>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</si>
  <si>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</si>
  <si>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</si>
  <si>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</si>
  <si>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</si>
  <si>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</si>
  <si>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</si>
  <si>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</si>
  <si>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</si>
  <si>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</si>
  <si>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</si>
  <si>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</si>
  <si>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</si>
  <si>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</si>
  <si>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</si>
  <si>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</si>
  <si>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</si>
  <si>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</si>
  <si>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</si>
  <si>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</si>
  <si>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</si>
  <si>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</si>
  <si>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</si>
  <si>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</si>
  <si>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</si>
  <si>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</si>
  <si>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</si>
  <si>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</si>
  <si>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</si>
  <si>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</si>
  <si>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</si>
  <si>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</si>
  <si>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</si>
  <si>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</si>
  <si>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</si>
  <si>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</si>
  <si>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</si>
  <si>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</si>
  <si>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</si>
  <si>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</si>
  <si>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</si>
  <si>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</si>
  <si>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</si>
  <si>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</si>
  <si>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</si>
  <si>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</si>
  <si>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</si>
  <si>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</si>
  <si>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</si>
  <si>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</si>
  <si>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</si>
  <si>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</si>
  <si>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</si>
  <si>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</si>
  <si>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</si>
  <si>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</si>
  <si>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</si>
  <si>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</si>
  <si>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</si>
  <si>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</si>
  <si>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</si>
  <si>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</si>
  <si>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</si>
  <si>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</si>
  <si>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</si>
  <si>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</si>
  <si>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</si>
  <si>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</si>
  <si>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</si>
  <si>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</si>
  <si>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</si>
  <si>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</si>
  <si>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</si>
  <si>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</si>
  <si>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</si>
  <si>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</si>
  <si>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</si>
  <si>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</si>
  <si>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</si>
  <si>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</si>
  <si>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</si>
  <si>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</si>
  <si>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</si>
  <si>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</si>
  <si>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</si>
  <si>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</si>
  <si>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</si>
  <si>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</si>
  <si>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</si>
  <si>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</si>
  <si>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</si>
  <si>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</si>
  <si>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</si>
  <si>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</si>
  <si>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</si>
  <si>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</si>
  <si>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</si>
  <si>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</si>
  <si>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</si>
  <si>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</si>
  <si>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</si>
  <si>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</si>
  <si>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</si>
  <si>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</si>
  <si>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</si>
  <si>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</si>
  <si>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</si>
  <si>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</si>
  <si>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</si>
  <si>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</si>
  <si>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</si>
  <si>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</si>
  <si>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</si>
  <si>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</si>
  <si>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</si>
  <si>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</si>
  <si>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</si>
  <si>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</si>
  <si>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</si>
  <si>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</si>
  <si>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</si>
  <si>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</si>
  <si>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</si>
  <si>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</si>
  <si>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</si>
  <si>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</si>
  <si>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</si>
  <si>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</si>
  <si>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</si>
  <si>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</si>
  <si>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</si>
  <si>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</si>
  <si>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</si>
  <si>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</si>
  <si>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</si>
  <si>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</si>
  <si>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</si>
  <si>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</si>
  <si>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</si>
  <si>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</si>
  <si>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</si>
  <si>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</si>
  <si>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</si>
  <si>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</si>
  <si>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</si>
  <si>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</si>
  <si>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</si>
  <si>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</si>
  <si>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</si>
  <si>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</si>
  <si>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</si>
  <si>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</si>
  <si>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</si>
  <si>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</si>
  <si>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</si>
  <si>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</si>
  <si>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</si>
  <si>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</si>
  <si>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</si>
  <si>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</si>
  <si>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</si>
  <si>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</si>
  <si>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</si>
  <si>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</si>
  <si>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</si>
  <si>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</si>
  <si>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</si>
  <si>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</si>
  <si>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</si>
  <si>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</si>
  <si>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</si>
  <si>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</si>
  <si>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</si>
  <si>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</si>
  <si>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</si>
  <si>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</si>
  <si>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</si>
  <si>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</si>
  <si>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</si>
  <si>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</si>
  <si>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</si>
  <si>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</si>
  <si>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</si>
  <si>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</si>
  <si>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</si>
  <si>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</si>
  <si>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</si>
  <si>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</si>
  <si>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</si>
  <si>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</si>
  <si>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</si>
  <si>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</si>
  <si>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</si>
  <si>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</si>
  <si>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</si>
  <si>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</si>
  <si>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</si>
  <si>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</si>
  <si>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</si>
  <si>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</si>
  <si>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</si>
  <si>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</si>
  <si>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</si>
  <si>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</si>
  <si>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</si>
  <si>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</si>
  <si>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</si>
  <si>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</si>
  <si>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</si>
  <si>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</si>
  <si>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</si>
  <si>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</si>
  <si>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</si>
  <si>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</si>
  <si>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</si>
  <si>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</si>
  <si>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</si>
  <si>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</si>
  <si>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</si>
  <si>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</si>
  <si>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</si>
  <si>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</si>
  <si>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</si>
  <si>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</si>
  <si>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</si>
  <si>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</si>
  <si>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</si>
  <si>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</si>
  <si>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</si>
  <si>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</si>
  <si>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</si>
  <si>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</si>
  <si>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</si>
  <si>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</si>
  <si>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</si>
  <si>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</si>
  <si>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</si>
  <si>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</si>
  <si>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</si>
  <si>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</si>
  <si>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</si>
  <si>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</si>
  <si>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</si>
  <si>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</si>
  <si>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</si>
  <si>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</si>
  <si>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</si>
  <si>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</si>
  <si>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</si>
  <si>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</si>
  <si>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</si>
  <si>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</si>
  <si>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</si>
  <si>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</si>
  <si>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</si>
  <si>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</si>
  <si>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</si>
  <si>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</si>
  <si>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</si>
  <si>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</si>
  <si>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</si>
  <si>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</si>
  <si>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</si>
  <si>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</si>
  <si>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</si>
  <si>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</si>
  <si>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</si>
  <si>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</si>
  <si>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</si>
  <si>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</si>
  <si>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</si>
  <si>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</si>
  <si>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</si>
  <si>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</si>
  <si>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</si>
  <si>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</si>
  <si>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</si>
  <si>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</si>
  <si>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</si>
  <si>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</si>
  <si>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</si>
  <si>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</si>
  <si>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</si>
  <si>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</si>
  <si>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</si>
  <si>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</si>
  <si>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</si>
  <si>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</si>
  <si>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</si>
  <si>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</si>
  <si>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</si>
  <si>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</si>
  <si>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</si>
  <si>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</si>
  <si>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</si>
  <si>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</si>
  <si>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</si>
  <si>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</si>
  <si>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</si>
  <si>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</si>
  <si>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</si>
  <si>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</si>
  <si>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</si>
  <si>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</si>
  <si>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</si>
  <si>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</si>
  <si>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</si>
  <si>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</si>
  <si>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</si>
  <si>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</si>
  <si>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</si>
  <si>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</si>
  <si>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</si>
  <si>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</si>
  <si>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</si>
  <si>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</si>
  <si>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</si>
  <si>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</si>
  <si>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</si>
  <si>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</si>
  <si>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</si>
  <si>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</si>
  <si>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</si>
  <si>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</si>
  <si>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</si>
  <si>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</si>
  <si>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</si>
  <si>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</si>
  <si>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</si>
  <si>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</si>
  <si>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</si>
  <si>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</si>
  <si>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</si>
  <si>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</si>
  <si>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</si>
  <si>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</si>
  <si>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</si>
  <si>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</si>
  <si>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</si>
  <si>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</si>
  <si>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</si>
  <si>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</si>
  <si>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</si>
  <si>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</si>
  <si>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</si>
  <si>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</si>
  <si>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</si>
  <si>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</si>
  <si>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</si>
  <si>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</si>
  <si>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</si>
  <si>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</si>
  <si>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</si>
  <si>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</si>
  <si>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</si>
  <si>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</si>
  <si>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</si>
  <si>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</si>
  <si>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</si>
  <si>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</si>
  <si>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</si>
  <si>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</si>
  <si>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</si>
  <si>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</si>
  <si>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</si>
  <si>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</si>
  <si>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</si>
  <si>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</si>
  <si>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</si>
  <si>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</si>
  <si>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</si>
  <si>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</si>
  <si>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</si>
  <si>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</si>
  <si>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</si>
  <si>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</si>
  <si>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</si>
  <si>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</si>
  <si>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</si>
  <si>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</si>
  <si>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</si>
  <si>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</si>
  <si>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</si>
  <si>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</si>
  <si>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</si>
  <si>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</si>
  <si>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</si>
  <si>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</si>
  <si>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</si>
  <si>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</si>
  <si>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</si>
  <si>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</si>
  <si>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</si>
  <si>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</si>
  <si>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</si>
  <si>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</si>
  <si>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</si>
  <si>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</si>
  <si>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</si>
  <si>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</si>
  <si>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</si>
  <si>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</si>
  <si>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</si>
  <si>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</si>
  <si>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</si>
  <si>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</si>
  <si>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</si>
  <si>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</si>
  <si>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</si>
  <si>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</si>
  <si>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</si>
  <si>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</si>
  <si>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</si>
  <si>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</si>
  <si>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</si>
  <si>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</si>
  <si>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</si>
  <si>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</si>
  <si>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</si>
  <si>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</si>
  <si>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</si>
  <si>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</si>
  <si>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</si>
  <si>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</si>
  <si>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</si>
  <si>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</si>
  <si>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</si>
  <si>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</si>
  <si>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</si>
  <si>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</si>
  <si>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</si>
  <si>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</si>
  <si>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</si>
  <si>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</si>
  <si>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</si>
  <si>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</si>
  <si>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</si>
  <si>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</si>
  <si>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</si>
  <si>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</si>
  <si>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</si>
  <si>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</si>
  <si>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</si>
  <si>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</si>
  <si>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</si>
  <si>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</si>
  <si>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</si>
  <si>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</si>
  <si>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</si>
  <si>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</si>
  <si>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</si>
  <si>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</si>
  <si>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</si>
  <si>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</si>
  <si>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</si>
  <si>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</si>
  <si>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</si>
  <si>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</si>
  <si>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</si>
  <si>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</si>
  <si>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</si>
  <si>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</si>
  <si>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</si>
  <si>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</si>
  <si>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</si>
  <si>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</si>
  <si>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</si>
  <si>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</si>
  <si>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</si>
  <si>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</si>
  <si>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</si>
  <si>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</si>
  <si>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</si>
  <si>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</si>
  <si>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</si>
  <si>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</si>
  <si>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</si>
  <si>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</si>
  <si>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</si>
  <si>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</si>
  <si>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</si>
  <si>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</si>
  <si>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</si>
  <si>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</si>
  <si>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</si>
  <si>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</si>
  <si>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</si>
  <si>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</si>
  <si>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</si>
  <si>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</si>
  <si>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</si>
  <si>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</si>
  <si>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</si>
  <si>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</si>
  <si>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</si>
  <si>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</si>
  <si>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</si>
  <si>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</si>
  <si>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</si>
  <si>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</si>
  <si>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</si>
  <si>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</si>
  <si>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</si>
  <si>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</si>
  <si>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</si>
  <si>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</si>
  <si>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</si>
  <si>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</si>
  <si>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</si>
  <si>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</si>
  <si>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</si>
  <si>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</si>
  <si>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</si>
  <si>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</si>
  <si>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</si>
  <si>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</si>
  <si>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</si>
  <si>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</si>
  <si>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</si>
  <si>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</si>
  <si>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</si>
  <si>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</si>
  <si>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</si>
  <si>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</si>
  <si>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</si>
  <si>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</si>
  <si>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</si>
  <si>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</si>
  <si>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</si>
  <si>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</si>
  <si>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</si>
  <si>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</si>
  <si>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</si>
  <si>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</si>
  <si>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</si>
  <si>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</si>
  <si>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</si>
  <si>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</si>
  <si>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</si>
  <si>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</si>
  <si>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</si>
  <si>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</si>
  <si>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</si>
  <si>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</si>
  <si>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</si>
  <si>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</si>
  <si>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</si>
  <si>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</si>
  <si>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</si>
  <si>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</si>
  <si>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</si>
  <si>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</si>
  <si>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</si>
  <si>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</si>
  <si>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</si>
  <si>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</si>
  <si>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</si>
  <si>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</si>
  <si>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</si>
  <si>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</si>
  <si>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</si>
  <si>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</si>
  <si>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</si>
  <si>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</si>
  <si>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</si>
  <si>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</si>
  <si>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</si>
  <si>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</si>
  <si>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</si>
  <si>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</si>
  <si>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</si>
  <si>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</si>
  <si>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</si>
  <si>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</si>
  <si>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</si>
  <si>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</si>
  <si>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</si>
  <si>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</si>
  <si>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</si>
  <si>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</si>
  <si>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</si>
  <si>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</si>
  <si>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</si>
  <si>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</si>
  <si>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</si>
  <si>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</si>
  <si>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</si>
  <si>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</si>
  <si>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</si>
  <si>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</si>
  <si>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</si>
  <si>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</si>
  <si>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</si>
  <si>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</si>
  <si>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</si>
  <si>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</si>
  <si>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</si>
  <si>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</si>
  <si>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</si>
  <si>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</si>
  <si>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</si>
  <si>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</si>
  <si>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</si>
  <si>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</si>
  <si>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</si>
  <si>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</si>
  <si>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</si>
  <si>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</si>
  <si>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</si>
  <si>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</si>
  <si>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</si>
  <si>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</si>
  <si>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</si>
  <si>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</si>
  <si>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</si>
  <si>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</si>
  <si>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</si>
  <si>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</si>
  <si>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</si>
  <si>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</si>
  <si>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</si>
  <si>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</si>
  <si>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</si>
  <si>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</si>
  <si>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</si>
  <si>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</si>
  <si>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</si>
  <si>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</si>
  <si>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</si>
  <si>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</si>
  <si>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</si>
  <si>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</si>
  <si>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</si>
  <si>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</si>
  <si>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</si>
  <si>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</si>
  <si>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</si>
  <si>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</si>
  <si>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</si>
  <si>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</si>
  <si>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</si>
  <si>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</si>
  <si>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</si>
  <si>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</si>
  <si>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</si>
  <si>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</si>
  <si>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</si>
  <si>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</si>
  <si>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</si>
  <si>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</si>
  <si>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</si>
  <si>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</si>
  <si>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</si>
  <si>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</si>
  <si>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</si>
  <si>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</si>
  <si>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</si>
  <si>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</si>
  <si>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</si>
  <si>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</si>
  <si>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</si>
  <si>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</si>
  <si>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</si>
  <si>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</si>
  <si>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</si>
  <si>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</si>
  <si>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</si>
  <si>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</si>
  <si>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</si>
  <si>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</si>
  <si>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</si>
  <si>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</si>
  <si>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</si>
  <si>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</si>
  <si>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</si>
  <si>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</si>
  <si>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</si>
  <si>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</si>
  <si>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</si>
  <si>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</si>
  <si>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</si>
  <si>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</si>
  <si>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</si>
  <si>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</si>
  <si>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</si>
  <si>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</si>
  <si>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</si>
  <si>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</si>
  <si>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</si>
  <si>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</si>
  <si>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</si>
  <si>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</si>
  <si>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</si>
  <si>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</si>
  <si>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</si>
  <si>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</si>
  <si>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</si>
  <si>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</si>
  <si>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</si>
  <si>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</si>
  <si>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</si>
  <si>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</si>
  <si>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</si>
  <si>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</si>
  <si>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</si>
  <si>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</si>
  <si>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</si>
  <si>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</si>
  <si>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</si>
  <si>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</si>
  <si>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</si>
  <si>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</si>
  <si>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</si>
  <si>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</si>
  <si>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</si>
  <si>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</si>
  <si>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</si>
  <si>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</si>
  <si>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</si>
  <si>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</si>
  <si>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</si>
  <si>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</si>
  <si>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</si>
  <si>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</si>
  <si>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</si>
  <si>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</si>
  <si>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</si>
  <si>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</si>
  <si>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</si>
  <si>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</si>
  <si>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</si>
  <si>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</si>
  <si>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</si>
  <si>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</si>
  <si>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</si>
  <si>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</si>
  <si>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</si>
  <si>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</si>
  <si>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</si>
  <si>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</si>
  <si>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</si>
  <si>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</si>
  <si>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</si>
  <si>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</si>
  <si>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</si>
  <si>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</si>
  <si>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</si>
  <si>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</si>
  <si>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</si>
  <si>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</si>
  <si>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</si>
  <si>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</si>
  <si>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</si>
  <si>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</si>
  <si>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</si>
  <si>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</si>
  <si>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</si>
  <si>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</si>
  <si>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</si>
  <si>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</si>
  <si>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</si>
  <si>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</si>
  <si>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</si>
  <si>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</si>
  <si>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</si>
  <si>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</si>
  <si>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</si>
  <si>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</si>
  <si>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</si>
  <si>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</si>
  <si>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</si>
  <si>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</si>
  <si>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</si>
  <si>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</si>
  <si>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</si>
  <si>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</si>
  <si>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</si>
  <si>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</si>
  <si>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</si>
  <si>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</si>
  <si>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</si>
  <si>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</si>
  <si>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</si>
  <si>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</si>
  <si>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</si>
  <si>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</si>
  <si>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</si>
  <si>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</si>
  <si>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</si>
  <si>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</si>
  <si>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</si>
  <si>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</si>
  <si>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</si>
  <si>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</si>
  <si>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</si>
  <si>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</si>
  <si>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</si>
  <si>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</si>
  <si>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</si>
  <si>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</si>
  <si>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</si>
  <si>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</si>
  <si>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</si>
  <si>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</si>
  <si>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</si>
  <si>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</si>
  <si>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</si>
  <si>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</si>
  <si>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</si>
  <si>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</si>
  <si>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</si>
  <si>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</si>
  <si>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</si>
  <si>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</si>
  <si>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</si>
  <si>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</si>
  <si>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</si>
  <si>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</si>
  <si>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</si>
  <si>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</si>
  <si>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</si>
  <si>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</si>
  <si>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</si>
  <si>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</si>
  <si>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</si>
  <si>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</si>
  <si>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</si>
  <si>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</si>
  <si>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</si>
  <si>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</si>
  <si>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</si>
  <si>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</si>
  <si>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</si>
  <si>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</si>
  <si>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</si>
  <si>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</si>
  <si>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</si>
  <si>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</si>
  <si>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</si>
  <si>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</si>
  <si>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</si>
  <si>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</si>
  <si>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</si>
  <si>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</si>
  <si>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</si>
  <si>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</si>
  <si>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</si>
  <si>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</si>
  <si>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</si>
  <si>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</si>
  <si>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</si>
  <si>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</si>
  <si>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</si>
  <si>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</si>
  <si>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</si>
  <si>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</si>
  <si>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</si>
  <si>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</si>
  <si>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</si>
  <si>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</si>
  <si>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</si>
  <si>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</si>
  <si>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</si>
  <si>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</si>
  <si>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</si>
  <si>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</si>
  <si>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</si>
  <si>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</si>
  <si>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</si>
  <si>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</si>
  <si>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</si>
  <si>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</si>
  <si>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</si>
  <si>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</si>
  <si>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</si>
  <si>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</si>
  <si>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</si>
  <si>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</si>
  <si>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</si>
  <si>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</si>
  <si>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</si>
  <si>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</si>
  <si>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</si>
  <si>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</si>
  <si>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</si>
  <si>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</si>
  <si>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</si>
  <si>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</si>
  <si>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</si>
  <si>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</si>
  <si>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</si>
  <si>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</si>
  <si>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</si>
  <si>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</si>
  <si>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</si>
  <si>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</si>
  <si>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</si>
  <si>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</si>
  <si>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</si>
  <si>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</si>
  <si>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</si>
  <si>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</si>
  <si>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</si>
  <si>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</si>
  <si>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</si>
  <si>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</si>
  <si>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</si>
  <si>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</si>
  <si>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</si>
  <si>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</si>
  <si>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</si>
  <si>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</si>
  <si>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</si>
  <si>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</si>
  <si>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</si>
  <si>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</si>
  <si>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</si>
  <si>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</si>
  <si>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</si>
  <si>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</si>
  <si>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</si>
  <si>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</si>
  <si>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</si>
  <si>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</si>
  <si>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</si>
  <si>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</si>
  <si>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</si>
  <si>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</si>
  <si>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</si>
  <si>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</si>
  <si>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</si>
  <si>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</si>
  <si>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</si>
  <si>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</si>
  <si>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</si>
  <si>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</si>
  <si>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</si>
  <si>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</si>
  <si>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</si>
  <si>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</si>
  <si>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</si>
  <si>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</si>
  <si>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</si>
  <si>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</si>
  <si>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</si>
  <si>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</si>
  <si>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</si>
  <si>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</si>
  <si>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</si>
  <si>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</si>
  <si>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</si>
  <si>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</si>
  <si>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</si>
  <si>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</si>
  <si>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</si>
  <si>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</si>
  <si>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</si>
  <si>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</si>
  <si>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</si>
  <si>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</si>
  <si>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</si>
  <si>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</si>
  <si>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</si>
  <si>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</si>
  <si>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</si>
  <si>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</si>
  <si>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</si>
  <si>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</si>
  <si>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</si>
  <si>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</si>
  <si>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</si>
  <si>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</si>
  <si>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</si>
  <si>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</si>
  <si>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</si>
  <si>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</si>
  <si>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</si>
  <si>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</si>
  <si>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</si>
  <si>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</si>
  <si>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</si>
  <si>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</si>
  <si>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</si>
  <si>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</si>
  <si>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</si>
  <si>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</si>
  <si>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</si>
  <si>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</si>
  <si>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</si>
  <si>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</si>
  <si>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</si>
  <si>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</si>
  <si>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</si>
  <si>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</si>
  <si>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</si>
  <si>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</si>
  <si>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</si>
  <si>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</si>
  <si>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</si>
  <si>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</si>
  <si>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</si>
  <si>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</si>
  <si>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</si>
  <si>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</si>
  <si>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</si>
  <si>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</si>
  <si>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</si>
  <si>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</si>
  <si>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</si>
  <si>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</si>
  <si>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</si>
  <si>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</si>
  <si>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</si>
  <si>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</si>
  <si>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</si>
  <si>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</si>
  <si>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</si>
  <si>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</si>
  <si>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</si>
  <si>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</si>
  <si>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</si>
  <si>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</si>
  <si>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</si>
  <si>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</si>
  <si>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</si>
  <si>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</si>
  <si>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</si>
  <si>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</si>
  <si>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</si>
  <si>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</si>
  <si>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</si>
  <si>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</si>
  <si>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</si>
  <si>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</si>
  <si>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</si>
  <si>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</si>
  <si>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</si>
  <si>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</si>
  <si>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</si>
  <si>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</si>
  <si>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</si>
  <si>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</si>
  <si>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</si>
  <si>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</si>
  <si>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</si>
  <si>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</si>
  <si>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</si>
  <si>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</si>
  <si>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</si>
  <si>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</si>
  <si>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</si>
  <si>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</si>
  <si>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</si>
  <si>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</si>
  <si>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</si>
  <si>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</si>
  <si>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</si>
  <si>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</si>
  <si>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</si>
  <si>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</si>
  <si>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</si>
  <si>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</si>
  <si>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</si>
  <si>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</si>
  <si>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</si>
  <si>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</si>
  <si>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</si>
  <si>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</si>
  <si>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</si>
  <si>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</si>
  <si>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</si>
  <si>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</si>
  <si>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</si>
  <si>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</si>
  <si>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</si>
  <si>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</si>
  <si>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</si>
  <si>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</si>
  <si>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</si>
  <si>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</si>
  <si>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</si>
  <si>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</si>
  <si>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</si>
  <si>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</si>
  <si>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</si>
  <si>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</si>
  <si>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</si>
  <si>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</si>
  <si>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</si>
  <si>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</si>
  <si>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</si>
  <si>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</si>
  <si>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</si>
  <si>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</si>
  <si>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</si>
  <si>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</si>
  <si>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</si>
  <si>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</si>
  <si>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</si>
  <si>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</si>
  <si>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</si>
  <si>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</si>
  <si>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</si>
  <si>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</si>
  <si>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</si>
  <si>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</si>
  <si>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</si>
  <si>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</si>
  <si>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</si>
  <si>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</si>
  <si>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</si>
  <si>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</si>
  <si>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</si>
  <si>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</si>
  <si>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</si>
  <si>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</si>
  <si>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</si>
  <si>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</si>
  <si>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</si>
  <si>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</si>
  <si>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</si>
  <si>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</si>
  <si>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</si>
  <si>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</si>
  <si>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</si>
  <si>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</si>
  <si>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</si>
  <si>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</si>
  <si>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</si>
  <si>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</si>
  <si>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</si>
  <si>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</si>
  <si>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</si>
  <si>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</si>
  <si>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</si>
  <si>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</si>
  <si>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</si>
  <si>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</si>
  <si>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</si>
  <si>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</si>
  <si>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</si>
  <si>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</si>
  <si>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</si>
  <si>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</si>
  <si>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</si>
  <si>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</si>
  <si>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</si>
  <si>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</si>
  <si>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</si>
  <si>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</si>
  <si>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</si>
  <si>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</si>
  <si>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</si>
  <si>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</si>
  <si>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</si>
  <si>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</si>
  <si>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</si>
  <si>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</si>
  <si>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</si>
  <si>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</si>
  <si>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</si>
  <si>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</si>
  <si>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</si>
  <si>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</si>
  <si>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</si>
  <si>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</si>
  <si>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</si>
  <si>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</si>
  <si>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</si>
  <si>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</si>
  <si>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</si>
  <si>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</si>
  <si>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</si>
  <si>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</si>
  <si>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</si>
  <si>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</si>
  <si>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</si>
  <si>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</si>
  <si>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</si>
  <si>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</si>
  <si>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</si>
  <si>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</si>
  <si>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</si>
  <si>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</si>
  <si>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</si>
  <si>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</si>
  <si>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</si>
  <si>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</si>
  <si>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</si>
  <si>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</si>
  <si>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</si>
  <si>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</si>
  <si>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</si>
  <si>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</si>
  <si>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</si>
  <si>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</si>
  <si>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</si>
  <si>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</si>
  <si>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</si>
  <si>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</si>
  <si>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</si>
  <si>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</si>
  <si>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</si>
  <si>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</si>
  <si>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</si>
  <si>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</si>
  <si>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</si>
  <si>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</si>
  <si>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</si>
  <si>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</si>
  <si>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</si>
  <si>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</si>
  <si>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</si>
  <si>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</si>
  <si>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</si>
  <si>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</si>
  <si>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</si>
  <si>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</si>
  <si>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</si>
  <si>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</si>
  <si>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</si>
  <si>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</si>
  <si>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</si>
  <si>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</si>
  <si>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</si>
  <si>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</si>
  <si>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</si>
  <si>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</si>
  <si>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</si>
  <si>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</si>
  <si>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</si>
  <si>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</si>
  <si>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</si>
  <si>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</si>
  <si>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</si>
  <si>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</si>
  <si>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</si>
  <si>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</si>
  <si>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</si>
  <si>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</si>
  <si>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</si>
  <si>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</si>
  <si>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</si>
  <si>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</si>
  <si>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</si>
  <si>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</si>
  <si>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</si>
  <si>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</si>
  <si>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</si>
  <si>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</si>
  <si>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</si>
  <si>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</si>
  <si>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</si>
  <si>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</si>
  <si>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</si>
  <si>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</si>
  <si>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</si>
  <si>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</si>
  <si>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</si>
  <si>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</si>
  <si>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</si>
  <si>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</si>
  <si>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</si>
  <si>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</si>
  <si>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</si>
  <si>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</si>
  <si>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</si>
  <si>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</si>
  <si>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</si>
  <si>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</si>
  <si>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</si>
  <si>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</si>
  <si>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</si>
  <si>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</si>
  <si>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</si>
  <si>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</si>
  <si>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</si>
  <si>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</si>
  <si>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</si>
  <si>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</si>
  <si>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</si>
  <si>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</si>
  <si>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</si>
  <si>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</si>
  <si>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</si>
  <si>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</si>
  <si>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</si>
  <si>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</si>
  <si>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</si>
  <si>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</si>
  <si>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</si>
  <si>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</si>
  <si>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</si>
  <si>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</si>
  <si>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</si>
  <si>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</si>
  <si>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</si>
  <si>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</si>
  <si>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</si>
  <si>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</si>
  <si>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</si>
  <si>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</si>
  <si>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</si>
  <si>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</si>
  <si>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</si>
  <si>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</si>
  <si>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</si>
  <si>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</si>
  <si>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</si>
  <si>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</si>
  <si>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</si>
  <si>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</si>
  <si>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</si>
  <si>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</si>
  <si>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</si>
  <si>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</si>
  <si>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</si>
  <si>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</si>
  <si>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</si>
  <si>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</si>
  <si>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</si>
  <si>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</si>
  <si>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</si>
  <si>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</si>
  <si>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</si>
  <si>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</si>
  <si>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</si>
  <si>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</si>
  <si>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</si>
  <si>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</si>
  <si>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</si>
  <si>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</si>
  <si>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</si>
  <si>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</si>
  <si>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</si>
  <si>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</si>
  <si>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</si>
  <si>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</si>
  <si>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</si>
  <si>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</si>
  <si>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</si>
  <si>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</si>
  <si>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</si>
  <si>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</si>
  <si>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</si>
  <si>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</si>
  <si>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</si>
  <si>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</si>
  <si>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</si>
  <si>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</si>
  <si>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</si>
  <si>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</si>
  <si>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</si>
  <si>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</si>
  <si>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</si>
  <si>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</si>
  <si>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</si>
  <si>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</si>
  <si>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</si>
  <si>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</si>
  <si>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</si>
  <si>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</si>
  <si>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</si>
  <si>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</si>
  <si>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</si>
  <si>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</si>
  <si>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</si>
  <si>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</si>
  <si>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</si>
  <si>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</si>
  <si>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</si>
  <si>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</si>
  <si>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</si>
  <si>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</si>
  <si>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</si>
  <si>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</si>
  <si>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</si>
  <si>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</si>
  <si>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</si>
  <si>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</si>
  <si>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</si>
  <si>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</si>
  <si>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</si>
  <si>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</si>
  <si>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</si>
  <si>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</si>
  <si>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</si>
  <si>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</si>
  <si>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</si>
  <si>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</si>
  <si>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</si>
  <si>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</si>
  <si>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</si>
  <si>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</si>
  <si>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</si>
  <si>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</si>
  <si>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</si>
  <si>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</si>
  <si>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</si>
  <si>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</si>
  <si>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</si>
  <si>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</si>
  <si>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</si>
  <si>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</si>
  <si>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</si>
  <si>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</si>
  <si>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</si>
  <si>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</si>
  <si>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</si>
  <si>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</si>
  <si>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</si>
  <si>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</si>
  <si>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</si>
  <si>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</si>
  <si>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</si>
  <si>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</si>
  <si>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</si>
  <si>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</si>
  <si>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</si>
  <si>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</si>
  <si>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</si>
  <si>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</si>
  <si>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</si>
  <si>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</si>
  <si>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</si>
  <si>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</si>
  <si>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</si>
  <si>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</si>
  <si>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</si>
  <si>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</si>
  <si>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</si>
  <si>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</si>
  <si>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</si>
  <si>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</si>
  <si>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</si>
  <si>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</si>
  <si>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</si>
  <si>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</si>
  <si>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</si>
  <si>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</si>
  <si>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</si>
  <si>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</si>
  <si>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</si>
  <si>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</si>
  <si>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</si>
  <si>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</si>
  <si>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</si>
  <si>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</si>
  <si>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</si>
  <si>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</si>
  <si>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</si>
  <si>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</si>
  <si>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</si>
  <si>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</si>
  <si>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</si>
  <si>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</si>
  <si>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</si>
  <si>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</si>
  <si>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</si>
  <si>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</si>
  <si>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</si>
  <si>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</si>
  <si>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</si>
  <si>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</si>
  <si>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</si>
  <si>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</si>
  <si>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</si>
  <si>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</si>
  <si>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</si>
  <si>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</si>
  <si>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</si>
  <si>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</si>
  <si>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</si>
  <si>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</si>
  <si>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</si>
  <si>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</si>
  <si>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</si>
  <si>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</si>
  <si>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</si>
  <si>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</si>
  <si>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</si>
  <si>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</si>
  <si>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</si>
  <si>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</si>
  <si>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</si>
  <si>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</si>
  <si>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</si>
  <si>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</si>
  <si>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</si>
  <si>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</si>
  <si>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</si>
  <si>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</si>
  <si>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</si>
  <si>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</si>
  <si>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</si>
  <si>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</si>
  <si>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</si>
  <si>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</si>
  <si>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</si>
  <si>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</si>
  <si>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</si>
  <si>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</si>
  <si>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</si>
  <si>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</si>
  <si>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</si>
  <si>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</si>
  <si>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</si>
  <si>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</si>
  <si>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</si>
  <si>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</si>
  <si>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</si>
  <si>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</si>
  <si>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</si>
  <si>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</si>
  <si>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</si>
  <si>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</si>
  <si>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</si>
  <si>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</si>
  <si>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</si>
  <si>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</si>
  <si>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</si>
  <si>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</si>
  <si>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</si>
  <si>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</si>
  <si>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</si>
  <si>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</si>
  <si>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</si>
  <si>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</si>
  <si>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</si>
  <si>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</si>
  <si>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</si>
  <si>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</si>
  <si>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</si>
  <si>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</si>
  <si>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</si>
  <si>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</si>
  <si>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</si>
  <si>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</si>
  <si>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</si>
  <si>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</si>
  <si>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</si>
  <si>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</si>
  <si>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</si>
  <si>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</si>
  <si>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</si>
  <si>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</si>
  <si>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</si>
  <si>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</si>
  <si>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</si>
  <si>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</si>
  <si>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</si>
  <si>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</si>
  <si>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</si>
  <si>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</si>
  <si>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</si>
  <si>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</si>
  <si>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</si>
  <si>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</si>
  <si>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</si>
  <si>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</si>
  <si>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</si>
  <si>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</si>
  <si>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</si>
  <si>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</si>
  <si>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</si>
  <si>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</si>
  <si>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</si>
  <si>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</si>
  <si>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</si>
  <si>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</si>
  <si>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</si>
  <si>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</si>
  <si>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</si>
  <si>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</si>
  <si>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</si>
  <si>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</si>
  <si>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</si>
  <si>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</si>
  <si>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</si>
  <si>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</si>
  <si>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</si>
  <si>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</si>
  <si>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</si>
  <si>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</si>
  <si>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</si>
  <si>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</si>
  <si>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</si>
  <si>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</si>
  <si>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</si>
  <si>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</si>
  <si>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</si>
  <si>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</si>
  <si>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</si>
  <si>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</si>
  <si>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</si>
  <si>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</si>
  <si>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</si>
  <si>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</si>
  <si>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</si>
  <si>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</si>
  <si>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</si>
  <si>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</si>
  <si>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</si>
  <si>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</si>
  <si>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</si>
  <si>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</si>
  <si>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</si>
  <si>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</si>
  <si>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</si>
  <si>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</si>
  <si>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</si>
  <si>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</si>
  <si>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</si>
  <si>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</si>
  <si>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</si>
  <si>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</si>
  <si>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</si>
  <si>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</si>
  <si>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</si>
  <si>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</si>
  <si>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</si>
  <si>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</si>
  <si>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</si>
  <si>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</si>
  <si>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</si>
  <si>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</si>
  <si>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</si>
  <si>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</si>
  <si>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</si>
  <si>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</si>
  <si>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</si>
  <si>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</si>
  <si>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</si>
  <si>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</si>
  <si>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</si>
  <si>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</si>
  <si>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</si>
  <si>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</si>
  <si>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</si>
  <si>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</si>
  <si>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</si>
  <si>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</si>
  <si>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</si>
  <si>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</si>
  <si>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</si>
  <si>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</si>
  <si>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</si>
  <si>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</si>
  <si>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</si>
  <si>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</si>
  <si>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</si>
  <si>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</si>
  <si>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</si>
  <si>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</si>
  <si>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</si>
  <si>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</si>
  <si>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</si>
  <si>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</si>
  <si>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</si>
  <si>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</si>
  <si>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</si>
  <si>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</si>
  <si>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</si>
  <si>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</si>
  <si>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</si>
  <si>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</si>
  <si>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</si>
  <si>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</si>
  <si>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</si>
  <si>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</si>
  <si>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</si>
  <si>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</si>
  <si>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</si>
  <si>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</si>
  <si>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</si>
  <si>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</si>
  <si>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</si>
  <si>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</si>
  <si>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</si>
  <si>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</si>
  <si>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</si>
  <si>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</si>
  <si>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</si>
  <si>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</si>
  <si>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</si>
  <si>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</si>
  <si>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</si>
  <si>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</si>
  <si>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</si>
  <si>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</si>
  <si>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</si>
  <si>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</si>
  <si>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</si>
  <si>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</si>
  <si>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</si>
  <si>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</si>
  <si>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</si>
  <si>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</si>
  <si>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</si>
  <si>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</si>
  <si>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</si>
  <si>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</si>
  <si>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</si>
  <si>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</si>
  <si>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</si>
  <si>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</si>
  <si>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</si>
  <si>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</si>
  <si>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</si>
  <si>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</si>
  <si>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</si>
  <si>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</si>
  <si>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</si>
  <si>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</si>
  <si>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</si>
  <si>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</si>
  <si>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</si>
  <si>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</si>
  <si>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</si>
  <si>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</si>
  <si>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</si>
  <si>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</si>
  <si>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</si>
  <si>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</si>
  <si>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</si>
  <si>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</si>
  <si>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</si>
  <si>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</si>
  <si>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</si>
  <si>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</si>
  <si>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</si>
  <si>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</si>
  <si>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</si>
  <si>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</si>
  <si>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</si>
  <si>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</si>
  <si>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</si>
  <si>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</si>
  <si>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</si>
  <si>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</si>
  <si>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</si>
  <si>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</si>
  <si>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</si>
  <si>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</si>
  <si>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</si>
  <si>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</si>
  <si>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</si>
  <si>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</si>
  <si>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</si>
  <si>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</si>
  <si>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</si>
  <si>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</si>
  <si>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</si>
  <si>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</si>
  <si>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</si>
  <si>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</si>
  <si>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</si>
  <si>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</si>
  <si>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</si>
  <si>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</si>
  <si>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</si>
  <si>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</si>
  <si>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</si>
  <si>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</si>
  <si>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</si>
  <si>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</si>
  <si>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</si>
  <si>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</si>
  <si>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</si>
  <si>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</si>
  <si>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</si>
  <si>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</si>
  <si>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</si>
  <si>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</si>
  <si>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</si>
  <si>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</si>
  <si>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</si>
  <si>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</si>
  <si>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</si>
  <si>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</si>
  <si>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</si>
  <si>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</si>
  <si>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</si>
  <si>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</si>
  <si>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</si>
  <si>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</si>
  <si>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</si>
  <si>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</si>
  <si>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</si>
  <si>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</si>
  <si>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</si>
  <si>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</si>
  <si>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</si>
  <si>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</si>
  <si>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</si>
  <si>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</si>
  <si>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</si>
  <si>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</si>
  <si>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</si>
  <si>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</si>
  <si>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</si>
  <si>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</si>
  <si>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</si>
  <si>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</si>
  <si>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</si>
  <si>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</si>
  <si>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</si>
  <si>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</si>
  <si>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</si>
  <si>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</si>
  <si>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</si>
  <si>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</si>
  <si>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</si>
  <si>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</si>
  <si>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</si>
  <si>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</si>
  <si>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</si>
  <si>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</si>
  <si>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</si>
  <si>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</si>
  <si>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</si>
  <si>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</si>
  <si>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</si>
  <si>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</si>
  <si>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</si>
  <si>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</si>
  <si>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</si>
  <si>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</si>
  <si>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</si>
  <si>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</si>
  <si>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</si>
  <si>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</si>
  <si>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</si>
  <si>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</si>
  <si>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</si>
  <si>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</si>
  <si>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</si>
  <si>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</si>
  <si>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</si>
  <si>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</si>
  <si>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</si>
  <si>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</si>
  <si>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</si>
  <si>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</si>
  <si>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</si>
  <si>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</si>
  <si>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</si>
  <si>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</si>
  <si>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</si>
  <si>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</si>
  <si>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</si>
  <si>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</si>
  <si>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</si>
  <si>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</si>
  <si>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</si>
  <si>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</si>
  <si>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</si>
  <si>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</si>
  <si>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</si>
  <si>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</si>
  <si>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</si>
  <si>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</si>
  <si>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</si>
  <si>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</si>
  <si>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</si>
  <si>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</si>
  <si>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</si>
  <si>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</si>
  <si>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</si>
  <si>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</si>
  <si>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</si>
  <si>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</si>
  <si>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</si>
  <si>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</si>
  <si>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</si>
  <si>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</si>
  <si>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</si>
  <si>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</si>
  <si>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</si>
  <si>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</si>
  <si>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</si>
  <si>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</si>
  <si>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</si>
  <si>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</si>
  <si>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</si>
  <si>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</si>
  <si>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</si>
  <si>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</si>
  <si>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</si>
  <si>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</si>
  <si>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</si>
  <si>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</si>
  <si>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</si>
  <si>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</si>
  <si>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</si>
  <si>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</si>
  <si>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</si>
  <si>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</si>
  <si>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</si>
  <si>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</si>
  <si>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</si>
  <si>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</si>
  <si>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</si>
  <si>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</si>
  <si>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</si>
  <si>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</si>
  <si>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</si>
  <si>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</si>
  <si>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</si>
  <si>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</si>
  <si>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</si>
  <si>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</si>
  <si>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</si>
  <si>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</si>
  <si>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</si>
  <si>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</si>
  <si>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</si>
  <si>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</si>
  <si>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</si>
  <si>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</si>
  <si>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</si>
  <si>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</si>
  <si>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</si>
  <si>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</si>
  <si>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</si>
  <si>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</si>
  <si>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</si>
  <si>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</si>
  <si>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</si>
  <si>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</si>
  <si>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</si>
  <si>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</si>
  <si>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</si>
  <si>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</si>
  <si>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</si>
  <si>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</si>
  <si>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</si>
  <si>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</si>
  <si>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</si>
  <si>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</si>
  <si>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</si>
  <si>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</si>
  <si>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</si>
  <si>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</si>
  <si>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</si>
  <si>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</si>
  <si>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</si>
  <si>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</si>
  <si>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</si>
  <si>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</si>
  <si>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</si>
  <si>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</si>
  <si>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</si>
  <si>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</si>
  <si>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</si>
  <si>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</si>
  <si>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</si>
  <si>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</si>
  <si>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</si>
  <si>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</si>
  <si>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</si>
  <si>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</si>
  <si>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</si>
  <si>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</si>
  <si>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</si>
  <si>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</si>
  <si>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</si>
  <si>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</si>
  <si>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</si>
  <si>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</si>
  <si>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</si>
  <si>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</si>
  <si>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</si>
  <si>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</si>
  <si>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</si>
  <si>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</si>
  <si>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</si>
  <si>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</si>
  <si>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</si>
  <si>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</si>
  <si>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</si>
  <si>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</si>
  <si>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</si>
  <si>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</si>
  <si>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</si>
  <si>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</si>
  <si>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</si>
  <si>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</si>
  <si>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</si>
  <si>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</si>
  <si>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</si>
  <si>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</si>
  <si>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</si>
  <si>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</si>
  <si>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</si>
  <si>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</si>
  <si>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</si>
  <si>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</si>
  <si>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</si>
  <si>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</si>
  <si>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</si>
  <si>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</si>
  <si>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</si>
  <si>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</si>
  <si>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</si>
  <si>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</si>
  <si>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</si>
  <si>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</si>
  <si>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</si>
  <si>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</si>
  <si>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</si>
  <si>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</si>
  <si>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</si>
  <si>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</si>
  <si>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</si>
  <si>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</si>
  <si>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</si>
  <si>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</si>
  <si>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</si>
  <si>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</si>
  <si>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</si>
  <si>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</si>
  <si>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</si>
  <si>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</si>
  <si>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</si>
  <si>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</si>
  <si>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</si>
  <si>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</si>
  <si>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</si>
  <si>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</si>
  <si>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</si>
  <si>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</si>
  <si>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</si>
  <si>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</si>
  <si>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</si>
  <si>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</si>
  <si>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</si>
  <si>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</si>
  <si>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</si>
  <si>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</si>
  <si>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</si>
  <si>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</si>
  <si>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</si>
  <si>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</si>
  <si>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</si>
  <si>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</si>
  <si>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</si>
  <si>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</si>
  <si>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</si>
  <si>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</si>
  <si>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</si>
  <si>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</si>
  <si>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</si>
  <si>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</si>
  <si>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</si>
  <si>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</si>
  <si>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</si>
  <si>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</si>
  <si>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</si>
  <si>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</si>
  <si>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</si>
  <si>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</si>
  <si>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</si>
  <si>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</si>
  <si>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</si>
  <si>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</si>
  <si>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</si>
  <si>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</si>
  <si>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</si>
  <si>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</si>
  <si>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</si>
  <si>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</si>
  <si>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</si>
  <si>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</si>
  <si>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</si>
  <si>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</si>
  <si>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</si>
  <si>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</si>
  <si>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</si>
  <si>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</si>
  <si>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</si>
  <si>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</si>
  <si>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</si>
  <si>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</si>
  <si>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</si>
  <si>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</si>
  <si>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</si>
  <si>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</si>
  <si>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</si>
  <si>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</si>
  <si>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</si>
  <si>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</si>
  <si>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</si>
  <si>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</si>
  <si>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</si>
  <si>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</si>
  <si>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</si>
  <si>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</si>
  <si>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</si>
  <si>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</si>
  <si>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</si>
  <si>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</si>
  <si>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</si>
  <si>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</si>
  <si>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</si>
  <si>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</si>
  <si>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</si>
  <si>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</si>
  <si>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</si>
  <si>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</si>
  <si>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</si>
  <si>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</si>
  <si>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</si>
  <si>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</si>
  <si>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</si>
  <si>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</si>
  <si>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</si>
  <si>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</si>
  <si>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</si>
  <si>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</si>
  <si>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</si>
  <si>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</si>
  <si>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</si>
  <si>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</si>
  <si>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</si>
  <si>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</si>
  <si>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</si>
  <si>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</si>
  <si>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</si>
  <si>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</si>
  <si>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</si>
  <si>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</si>
  <si>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</si>
  <si>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</si>
  <si>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</si>
  <si>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</si>
  <si>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</si>
  <si>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</si>
  <si>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</si>
  <si>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</si>
  <si>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</si>
  <si>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</si>
  <si>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</si>
  <si>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</si>
  <si>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</si>
  <si>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</si>
  <si>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</si>
  <si>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</si>
  <si>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</si>
  <si>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</si>
  <si>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</si>
  <si>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</si>
  <si>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</si>
  <si>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</si>
  <si>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</si>
  <si>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</si>
  <si>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</si>
  <si>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</si>
  <si>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</si>
  <si>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</si>
  <si>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</si>
  <si>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</si>
  <si>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</si>
  <si>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</si>
  <si>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</si>
  <si>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</si>
  <si>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</si>
  <si>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</si>
  <si>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</si>
  <si>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</si>
  <si>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</si>
  <si>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</si>
  <si>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</si>
  <si>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</si>
  <si>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</si>
  <si>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</si>
  <si>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</si>
  <si>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</si>
  <si>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</si>
  <si>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</si>
  <si>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</si>
  <si>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</si>
  <si>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</si>
  <si>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</si>
  <si>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</si>
  <si>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</si>
  <si>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</si>
  <si>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</si>
  <si>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</si>
  <si>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</si>
  <si>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</si>
  <si>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</si>
  <si>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</si>
  <si>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</si>
  <si>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</si>
  <si>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</si>
  <si>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</si>
  <si>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</si>
  <si>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</si>
  <si>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</si>
  <si>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</si>
  <si>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</si>
  <si>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</si>
  <si>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</si>
  <si>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</si>
  <si>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</si>
  <si>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</si>
  <si>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</si>
  <si>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</si>
  <si>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</si>
  <si>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</si>
  <si>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</si>
  <si>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</si>
  <si>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</si>
  <si>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</si>
  <si>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</si>
  <si>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</si>
  <si>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</si>
  <si>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</si>
  <si>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</si>
  <si>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</si>
  <si>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</si>
  <si>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</si>
  <si>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</si>
  <si>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</si>
  <si>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</si>
  <si>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</si>
  <si>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</si>
  <si>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</si>
  <si>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</si>
  <si>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</si>
  <si>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</si>
  <si>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</si>
  <si>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</si>
  <si>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</si>
  <si>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</si>
  <si>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</si>
  <si>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</si>
  <si>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</si>
  <si>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</si>
  <si>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</si>
  <si>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</si>
  <si>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</si>
  <si>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</si>
  <si>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</si>
  <si>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</si>
  <si>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</si>
  <si>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</si>
  <si>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</si>
  <si>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</si>
  <si>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</si>
  <si>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</si>
  <si>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</si>
  <si>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</si>
  <si>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</si>
  <si>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</si>
  <si>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</si>
  <si>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</si>
  <si>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</si>
  <si>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</si>
  <si>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</si>
  <si>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</si>
  <si>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</si>
  <si>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</si>
  <si>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</si>
  <si>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</si>
  <si>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</si>
  <si>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</si>
  <si>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</si>
  <si>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</si>
  <si>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</si>
  <si>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</si>
  <si>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</si>
  <si>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</si>
  <si>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</si>
  <si>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</si>
  <si>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</si>
  <si>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</si>
  <si>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</si>
  <si>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</si>
  <si>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</si>
  <si>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</si>
  <si>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</si>
  <si>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</si>
  <si>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</si>
  <si>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</si>
  <si>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</si>
  <si>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</si>
  <si>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</si>
  <si>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</si>
  <si>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</si>
  <si>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</si>
  <si>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</si>
  <si>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</si>
  <si>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</si>
  <si>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</si>
  <si>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</si>
  <si>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</si>
  <si>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</si>
  <si>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</si>
  <si>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</si>
  <si>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</si>
  <si>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</si>
  <si>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</si>
  <si>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</si>
  <si>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</si>
  <si>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</si>
  <si>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</si>
  <si>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</si>
  <si>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</si>
  <si>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</si>
  <si>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</si>
  <si>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</si>
  <si>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</si>
  <si>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</si>
  <si>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</si>
  <si>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</si>
  <si>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</si>
  <si>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</si>
  <si>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</si>
  <si>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</si>
  <si>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</si>
  <si>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</si>
  <si>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</si>
  <si>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</si>
  <si>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</si>
  <si>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</si>
  <si>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</si>
  <si>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</si>
  <si>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</si>
  <si>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</si>
  <si>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</si>
  <si>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</si>
  <si>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</si>
  <si>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</si>
  <si>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</si>
  <si>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</si>
  <si>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</si>
  <si>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</si>
  <si>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</si>
  <si>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</si>
  <si>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</si>
  <si>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</si>
  <si>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</si>
  <si>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</si>
  <si>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</si>
  <si>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</si>
  <si>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</si>
  <si>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</si>
  <si>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</si>
  <si>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</si>
  <si>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</si>
  <si>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</si>
  <si>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</si>
  <si>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</si>
  <si>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</si>
  <si>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</si>
  <si>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</si>
  <si>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</si>
  <si>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</si>
  <si>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</si>
  <si>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</si>
  <si>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</si>
  <si>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</si>
  <si>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</si>
  <si>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</si>
  <si>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</si>
  <si>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</si>
  <si>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</si>
  <si>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</si>
  <si>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</si>
  <si>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</si>
  <si>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</si>
  <si>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</si>
  <si>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</si>
  <si>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</si>
  <si>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</si>
  <si>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</si>
  <si>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</si>
  <si>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</si>
  <si>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</si>
  <si>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</si>
  <si>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</si>
  <si>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</si>
  <si>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</si>
  <si>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</si>
  <si>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</si>
  <si>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</si>
  <si>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</si>
  <si>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</si>
  <si>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</si>
  <si>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</si>
  <si>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</si>
  <si>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</si>
  <si>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</si>
  <si>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</si>
  <si>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</si>
  <si>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</si>
  <si>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</si>
  <si>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</si>
  <si>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</si>
  <si>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</si>
  <si>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</si>
  <si>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</si>
  <si>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</si>
  <si>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</si>
  <si>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</si>
  <si>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</si>
  <si>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</si>
  <si>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</si>
  <si>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</si>
  <si>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</si>
  <si>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</si>
  <si>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</si>
  <si>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</si>
  <si>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</si>
  <si>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</si>
  <si>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</si>
  <si>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</si>
  <si>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</si>
  <si>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</si>
  <si>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</si>
  <si>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</si>
  <si>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</si>
  <si>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</si>
  <si>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</si>
  <si>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</si>
  <si>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</si>
  <si>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</si>
  <si>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</si>
  <si>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</si>
  <si>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</si>
  <si>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</si>
  <si>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</si>
  <si>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</si>
  <si>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</si>
  <si>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</si>
  <si>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</si>
  <si>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</si>
  <si>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</si>
  <si>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</si>
  <si>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</si>
  <si>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</si>
  <si>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</si>
  <si>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</si>
  <si>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</si>
  <si>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</si>
  <si>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</si>
  <si>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</si>
  <si>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</si>
  <si>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</si>
  <si>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</si>
  <si>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</si>
  <si>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</si>
  <si>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</si>
  <si>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</si>
  <si>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</si>
  <si>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</si>
  <si>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</si>
  <si>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</si>
  <si>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</si>
  <si>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</si>
  <si>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</si>
  <si>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</si>
  <si>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</si>
  <si>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</si>
  <si>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</si>
  <si>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</si>
  <si>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</si>
  <si>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</si>
  <si>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</si>
  <si>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</si>
  <si>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</si>
  <si>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</si>
  <si>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</si>
  <si>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</si>
  <si>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</si>
  <si>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</si>
  <si>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</si>
  <si>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</si>
  <si>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</si>
  <si>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</si>
  <si>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</si>
  <si>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</si>
  <si>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</si>
  <si>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</si>
  <si>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</si>
  <si>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</si>
  <si>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</si>
  <si>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</si>
  <si>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</si>
  <si>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</si>
  <si>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</si>
  <si>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</si>
  <si>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</si>
  <si>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</si>
  <si>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</si>
  <si>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</si>
  <si>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</si>
  <si>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</si>
  <si>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</si>
  <si>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</si>
  <si>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</si>
  <si>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</si>
  <si>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</si>
  <si>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</si>
  <si>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</si>
  <si>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</si>
  <si>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</si>
  <si>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</si>
  <si>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</si>
  <si>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</si>
  <si>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</si>
  <si>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</si>
  <si>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</si>
  <si>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</si>
  <si>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</si>
  <si>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</si>
  <si>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</si>
  <si>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</si>
  <si>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</si>
  <si>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</si>
  <si>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</si>
  <si>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</si>
  <si>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</si>
  <si>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</si>
  <si>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</si>
  <si>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</si>
  <si>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</si>
  <si>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</si>
  <si>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</si>
  <si>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</si>
  <si>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</si>
  <si>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</si>
  <si>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</si>
  <si>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</si>
  <si>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</si>
  <si>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</si>
  <si>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</si>
  <si>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</si>
  <si>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</si>
  <si>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</si>
  <si>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</si>
  <si>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</si>
  <si>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</si>
  <si>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</si>
  <si>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</si>
  <si>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</si>
  <si>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</si>
  <si>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</si>
  <si>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</si>
  <si>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</si>
  <si>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</si>
  <si>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</si>
  <si>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</si>
  <si>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</si>
  <si>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</si>
  <si>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</si>
  <si>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</si>
  <si>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</si>
  <si>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</si>
  <si>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</si>
  <si>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</si>
  <si>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</si>
  <si>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</si>
  <si>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</si>
  <si>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</si>
  <si>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</si>
  <si>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</si>
  <si>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</si>
  <si>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</si>
  <si>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</si>
  <si>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</si>
  <si>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</si>
  <si>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</si>
  <si>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</si>
  <si>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</si>
  <si>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</si>
  <si>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</si>
  <si>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</si>
  <si>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</si>
  <si>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</si>
  <si>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</si>
  <si>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</si>
  <si>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</si>
  <si>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</si>
  <si>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</si>
  <si>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</si>
  <si>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</si>
  <si>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</si>
  <si>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</si>
  <si>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</si>
  <si>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</si>
  <si>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</si>
  <si>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</si>
  <si>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</si>
  <si>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</si>
  <si>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</si>
  <si>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</si>
  <si>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</si>
  <si>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</si>
  <si>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</si>
  <si>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</si>
  <si>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</si>
  <si>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</si>
  <si>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</si>
  <si>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</si>
  <si>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</si>
  <si>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</si>
  <si>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</si>
  <si>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</si>
  <si>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</si>
  <si>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</si>
  <si>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</si>
  <si>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</si>
  <si>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</si>
  <si>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</si>
  <si>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</si>
  <si>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</si>
  <si>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</si>
  <si>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</si>
  <si>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</si>
  <si>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</si>
  <si>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</si>
  <si>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</si>
  <si>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</si>
  <si>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</si>
  <si>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</si>
  <si>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</si>
  <si>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</si>
  <si>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</si>
  <si>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</si>
  <si>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</si>
  <si>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</si>
  <si>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</si>
  <si>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</si>
  <si>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</si>
  <si>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</si>
  <si>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</si>
  <si>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</si>
  <si>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</si>
  <si>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</si>
  <si>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</si>
  <si>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</si>
  <si>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</si>
  <si>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</si>
  <si>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</si>
  <si>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</si>
  <si>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</si>
  <si>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</si>
  <si>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</si>
  <si>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</si>
  <si>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</si>
  <si>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</si>
  <si>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</si>
  <si>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</si>
  <si>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</si>
  <si>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</si>
  <si>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</si>
  <si>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</si>
  <si>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</si>
  <si>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</si>
  <si>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</si>
  <si>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</si>
  <si>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</si>
  <si>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</si>
  <si>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</si>
  <si>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</si>
  <si>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</si>
  <si>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</si>
  <si>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</si>
  <si>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</si>
  <si>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</si>
  <si>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</si>
  <si>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</si>
  <si>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</si>
  <si>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</si>
  <si>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</si>
  <si>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</si>
  <si>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</si>
  <si>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</si>
  <si>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</si>
  <si>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</si>
  <si>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</si>
  <si>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</si>
  <si>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</si>
  <si>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</si>
  <si>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</si>
  <si>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</si>
  <si>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</si>
  <si>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</si>
  <si>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</si>
  <si>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</si>
  <si>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</si>
  <si>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</si>
  <si>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</si>
  <si>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</si>
  <si>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</si>
  <si>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</si>
  <si>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</si>
  <si>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</si>
  <si>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</si>
  <si>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</si>
  <si>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</si>
  <si>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</si>
  <si>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</si>
  <si>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</si>
  <si>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</si>
  <si>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</si>
  <si>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</si>
  <si>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</si>
  <si>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</si>
  <si>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</si>
  <si>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</si>
  <si>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</si>
  <si>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</si>
  <si>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</si>
  <si>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</si>
  <si>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</si>
  <si>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</si>
  <si>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</si>
  <si>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</si>
  <si>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</si>
  <si>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</si>
  <si>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</si>
  <si>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</si>
  <si>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</si>
  <si>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</si>
  <si>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</si>
  <si>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</si>
  <si>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</si>
  <si>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</si>
  <si>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</si>
  <si>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</si>
  <si>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</si>
  <si>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</si>
  <si>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</si>
  <si>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</si>
  <si>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</si>
  <si>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</si>
  <si>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</si>
  <si>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</si>
  <si>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</si>
  <si>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</si>
  <si>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</si>
  <si>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</si>
  <si>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</si>
  <si>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</si>
  <si>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</si>
  <si>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</si>
  <si>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</si>
  <si>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</si>
  <si>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</si>
  <si>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</si>
  <si>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</si>
  <si>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</si>
  <si>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</si>
  <si>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</si>
  <si>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</si>
  <si>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</si>
  <si>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</si>
  <si>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</si>
  <si>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</si>
  <si>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</si>
  <si>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</si>
  <si>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</si>
  <si>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</si>
  <si>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</si>
  <si>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</si>
  <si>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</si>
  <si>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</si>
  <si>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</si>
  <si>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</si>
  <si>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</si>
  <si>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</si>
  <si>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</si>
  <si>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</si>
  <si>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</si>
  <si>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</si>
  <si>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</si>
  <si>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</si>
  <si>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</si>
  <si>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</si>
  <si>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</si>
  <si>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</si>
  <si>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</si>
  <si>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</si>
  <si>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</si>
  <si>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</si>
  <si>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</si>
  <si>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</si>
  <si>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</si>
  <si>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</si>
  <si>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</si>
  <si>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</si>
  <si>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</si>
  <si>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</si>
  <si>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</si>
  <si>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</si>
  <si>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</si>
  <si>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</si>
  <si>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</si>
  <si>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</si>
  <si>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</si>
  <si>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</si>
  <si>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</si>
  <si>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</si>
  <si>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</si>
  <si>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</si>
  <si>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</si>
  <si>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</si>
  <si>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</si>
  <si>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</si>
  <si>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</si>
  <si>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</si>
  <si>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</si>
  <si>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</si>
  <si>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</si>
  <si>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</si>
  <si>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</si>
  <si>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</si>
  <si>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</si>
  <si>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</si>
  <si>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</si>
  <si>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</si>
  <si>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</si>
  <si>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</si>
  <si>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</si>
  <si>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</si>
  <si>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</si>
  <si>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</si>
  <si>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</si>
  <si>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</si>
  <si>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</si>
  <si>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</si>
  <si>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</si>
  <si>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</si>
  <si>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</si>
  <si>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</si>
  <si>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</si>
  <si>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</si>
  <si>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</si>
  <si>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</si>
  <si>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</si>
  <si>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</si>
  <si>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</si>
  <si>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</si>
  <si>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</si>
  <si>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</si>
  <si>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</si>
  <si>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</si>
  <si>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</si>
  <si>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</si>
  <si>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</si>
  <si>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</si>
  <si>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</si>
  <si>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</si>
  <si>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</si>
  <si>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</si>
  <si>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</si>
  <si>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</si>
  <si>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</si>
  <si>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</si>
  <si>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</si>
  <si>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</si>
  <si>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</si>
  <si>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</si>
  <si>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</si>
  <si>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</si>
  <si>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</si>
  <si>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</si>
  <si>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</si>
  <si>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</si>
  <si>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</si>
  <si>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</si>
  <si>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</si>
  <si>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</si>
  <si>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</si>
  <si>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</si>
  <si>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</si>
  <si>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</si>
  <si>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</si>
  <si>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</si>
  <si>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</si>
  <si>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</si>
  <si>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</si>
  <si>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</si>
  <si>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</si>
  <si>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</si>
  <si>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</si>
  <si>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</si>
  <si>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</si>
  <si>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</si>
  <si>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</si>
  <si>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</si>
  <si>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</si>
  <si>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</si>
  <si>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</si>
  <si>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</si>
  <si>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</si>
  <si>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</si>
  <si>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</si>
  <si>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</si>
  <si>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</si>
  <si>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</si>
  <si>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</si>
  <si>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</si>
  <si>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</si>
  <si>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</si>
  <si>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</si>
  <si>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</si>
  <si>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</si>
  <si>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</si>
  <si>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</si>
  <si>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</si>
  <si>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</si>
  <si>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</si>
  <si>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</si>
  <si>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</si>
  <si>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</si>
  <si>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</si>
  <si>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</si>
  <si>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</si>
  <si>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</si>
  <si>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</si>
  <si>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</si>
  <si>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</si>
  <si>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</si>
  <si>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</si>
  <si>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</si>
  <si>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</si>
  <si>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</si>
  <si>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</si>
  <si>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</si>
  <si>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</si>
  <si>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</si>
  <si>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</si>
  <si>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</si>
  <si>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</si>
  <si>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</si>
  <si>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</si>
  <si>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</si>
  <si>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</si>
  <si>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</si>
  <si>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</si>
  <si>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</si>
  <si>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</si>
  <si>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</si>
  <si>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</si>
  <si>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</si>
  <si>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</si>
  <si>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</si>
  <si>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</si>
  <si>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</si>
  <si>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</si>
  <si>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</si>
  <si>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</si>
  <si>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</si>
  <si>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</si>
  <si>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</si>
  <si>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</si>
  <si>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</si>
  <si>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</si>
  <si>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</si>
  <si>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</si>
  <si>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</si>
  <si>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</si>
  <si>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</si>
  <si>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</si>
  <si>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</si>
  <si>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</si>
  <si>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</si>
  <si>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</si>
  <si>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</si>
  <si>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</si>
  <si>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</si>
  <si>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</si>
  <si>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</si>
  <si>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</si>
  <si>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</si>
  <si>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</si>
  <si>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</si>
  <si>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</si>
  <si>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</si>
  <si>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</si>
  <si>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</si>
  <si>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</si>
  <si>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</si>
  <si>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</si>
  <si>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</si>
  <si>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</si>
  <si>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</si>
  <si>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</si>
  <si>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</si>
  <si>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</si>
  <si>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</si>
  <si>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</si>
  <si>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</si>
  <si>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</si>
  <si>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</si>
  <si>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</si>
  <si>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</si>
  <si>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</si>
  <si>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</si>
  <si>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</si>
  <si>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</si>
  <si>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</si>
  <si>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</si>
  <si>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</si>
  <si>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</si>
  <si>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</si>
  <si>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</si>
  <si>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</si>
  <si>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</si>
  <si>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</si>
  <si>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</si>
  <si>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</si>
  <si>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</si>
  <si>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</si>
  <si>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</si>
  <si>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</si>
  <si>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</si>
  <si>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</si>
  <si>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</si>
  <si>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</si>
  <si>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</si>
  <si>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</si>
  <si>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</si>
  <si>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</si>
  <si>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</si>
  <si>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</si>
  <si>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</si>
  <si>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</si>
  <si>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</si>
  <si>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</si>
  <si>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</si>
  <si>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</si>
  <si>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</si>
  <si>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</si>
  <si>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</si>
  <si>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</si>
  <si>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</si>
  <si>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</si>
  <si>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</si>
  <si>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</si>
  <si>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</si>
  <si>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</si>
  <si>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</si>
  <si>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</si>
  <si>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</si>
  <si>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</si>
  <si>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</si>
  <si>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</si>
  <si>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</si>
  <si>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</si>
  <si>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</si>
  <si>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</si>
  <si>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</si>
  <si>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</si>
  <si>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</si>
  <si>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</si>
  <si>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</si>
  <si>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</si>
  <si>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</si>
  <si>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</si>
  <si>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</si>
  <si>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</si>
  <si>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</si>
  <si>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</si>
  <si>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</si>
  <si>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</si>
  <si>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</si>
  <si>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</si>
  <si>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</si>
  <si>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</si>
  <si>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</si>
  <si>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</si>
  <si>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</si>
  <si>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</si>
  <si>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</si>
  <si>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</si>
  <si>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</si>
  <si>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</si>
  <si>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</si>
  <si>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</si>
  <si>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</si>
  <si>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</si>
  <si>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</si>
  <si>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</si>
  <si>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</si>
  <si>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</si>
  <si>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</si>
  <si>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</si>
  <si>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</si>
  <si>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</si>
  <si>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</si>
  <si>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</si>
  <si>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</si>
  <si>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</si>
  <si>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</si>
  <si>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</si>
  <si>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</si>
  <si>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</si>
  <si>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</si>
  <si>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</si>
  <si>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</si>
  <si>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</si>
  <si>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</si>
  <si>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</si>
  <si>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</si>
  <si>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</si>
  <si>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</si>
  <si>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</si>
  <si>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</si>
  <si>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</si>
  <si>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</si>
  <si>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</si>
  <si>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</si>
  <si>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</si>
  <si>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</si>
  <si>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</si>
  <si>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</si>
  <si>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</si>
  <si>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</si>
  <si>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</si>
  <si>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</si>
  <si>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</si>
  <si>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</si>
  <si>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</si>
  <si>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</si>
  <si>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</si>
  <si>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</si>
  <si>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</si>
  <si>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</si>
  <si>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</si>
  <si>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</si>
  <si>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</si>
  <si>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</si>
  <si>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</si>
  <si>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</si>
  <si>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</si>
  <si>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</si>
  <si>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</si>
  <si>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</si>
  <si>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</si>
  <si>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</si>
  <si>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</si>
  <si>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</si>
  <si>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</si>
  <si>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</si>
  <si>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</si>
  <si>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</si>
  <si>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</si>
  <si>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</si>
  <si>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</si>
  <si>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</si>
  <si>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</si>
  <si>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</si>
  <si>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</si>
  <si>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</si>
  <si>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</si>
  <si>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</si>
  <si>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</si>
  <si>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</si>
  <si>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</si>
  <si>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</si>
  <si>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</si>
  <si>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</si>
  <si>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</si>
  <si>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</si>
  <si>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</si>
  <si>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</si>
  <si>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</si>
  <si>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</si>
  <si>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</si>
  <si>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</si>
  <si>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</si>
  <si>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</si>
  <si>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</si>
  <si>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</si>
  <si>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</si>
  <si>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</si>
  <si>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</si>
  <si>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</si>
  <si>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</si>
  <si>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</si>
  <si>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</si>
  <si>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</si>
  <si>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</si>
  <si>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</si>
  <si>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</si>
  <si>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</si>
  <si>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</si>
  <si>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</si>
  <si>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</si>
  <si>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</si>
  <si>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</si>
  <si>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</si>
  <si>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</si>
  <si>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</si>
  <si>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</si>
  <si>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</si>
  <si>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</si>
  <si>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</si>
  <si>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</si>
  <si>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</si>
  <si>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</si>
  <si>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</si>
  <si>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</si>
  <si>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</si>
  <si>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</si>
  <si>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</si>
  <si>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</si>
  <si>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</si>
  <si>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</si>
  <si>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</si>
  <si>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</si>
  <si>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</si>
  <si>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</si>
  <si>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</si>
  <si>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</si>
  <si>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</si>
  <si>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</si>
  <si>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</si>
  <si>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</si>
  <si>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</si>
  <si>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</si>
  <si>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</si>
  <si>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</si>
  <si>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</si>
  <si>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</si>
  <si>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</si>
  <si>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</si>
  <si>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</si>
  <si>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</si>
  <si>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</si>
  <si>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</si>
  <si>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</si>
  <si>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</si>
  <si>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</si>
  <si>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</si>
  <si>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</si>
  <si>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</si>
  <si>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</si>
  <si>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</si>
  <si>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</si>
  <si>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</si>
  <si>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</si>
  <si>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</si>
  <si>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</si>
  <si>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</si>
  <si>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</si>
  <si>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</si>
  <si>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</si>
  <si>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</si>
  <si>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</si>
  <si>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</si>
  <si>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</si>
  <si>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</si>
  <si>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</si>
  <si>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</si>
  <si>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</si>
  <si>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</si>
  <si>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</si>
  <si>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</si>
  <si>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</si>
  <si>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</si>
  <si>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</si>
  <si>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</si>
  <si>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</si>
  <si>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</si>
  <si>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</si>
  <si>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</si>
  <si>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</si>
  <si>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</si>
  <si>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</si>
  <si>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</si>
  <si>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</si>
  <si>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</si>
  <si>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</si>
  <si>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</si>
  <si>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</si>
  <si>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</si>
  <si>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</si>
  <si>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</si>
  <si>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</si>
  <si>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</si>
  <si>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</si>
  <si>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</si>
  <si>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</si>
  <si>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</si>
  <si>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</si>
  <si>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</si>
  <si>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</si>
  <si>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</si>
  <si>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</si>
  <si>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</si>
  <si>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</si>
  <si>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</si>
  <si>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</si>
  <si>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</si>
  <si>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</si>
  <si>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</si>
  <si>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</si>
  <si>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</si>
  <si>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</si>
  <si>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</si>
  <si>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</si>
  <si>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</si>
  <si>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</si>
  <si>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</si>
  <si>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</si>
  <si>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</si>
  <si>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</si>
  <si>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</si>
  <si>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</si>
  <si>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</si>
  <si>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</si>
  <si>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</si>
  <si>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</si>
  <si>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</si>
  <si>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</si>
  <si>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</si>
  <si>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</si>
  <si>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</si>
  <si>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</si>
  <si>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</si>
  <si>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</si>
  <si>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</si>
  <si>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</si>
  <si>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</si>
  <si>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</si>
  <si>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</si>
  <si>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</si>
  <si>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</si>
  <si>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</si>
  <si>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</si>
  <si>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</si>
  <si>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</si>
  <si>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</si>
  <si>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</si>
  <si>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</si>
  <si>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</si>
  <si>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</si>
  <si>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</si>
  <si>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</si>
  <si>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</si>
  <si>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</si>
  <si>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</si>
  <si>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</si>
  <si>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</si>
  <si>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</si>
  <si>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</si>
  <si>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</si>
  <si>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</si>
  <si>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</si>
  <si>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</si>
  <si>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</si>
  <si>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</si>
  <si>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</si>
  <si>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</si>
  <si>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</si>
  <si>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</si>
  <si>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</si>
  <si>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</si>
  <si>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</si>
  <si>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</si>
  <si>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</si>
  <si>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</si>
  <si>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</si>
  <si>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</si>
  <si>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</si>
  <si>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</si>
  <si>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</si>
  <si>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</si>
  <si>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</si>
  <si>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</si>
  <si>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</si>
  <si>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</si>
  <si>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</si>
  <si>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</si>
  <si>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</si>
  <si>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</si>
  <si>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</si>
  <si>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</si>
  <si>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</si>
  <si>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</si>
  <si>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</si>
  <si>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</si>
  <si>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</si>
  <si>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</si>
  <si>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</si>
  <si>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</si>
  <si>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</si>
  <si>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</si>
  <si>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</si>
  <si>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</si>
  <si>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</si>
  <si>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</si>
  <si>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</si>
  <si>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</si>
  <si>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</si>
  <si>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</si>
  <si>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</si>
  <si>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</si>
  <si>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</si>
  <si>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</si>
  <si>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</si>
  <si>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</si>
  <si>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</si>
  <si>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</si>
  <si>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</si>
  <si>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</si>
  <si>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</si>
  <si>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</si>
  <si>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</si>
  <si>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</si>
  <si>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</si>
  <si>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</si>
  <si>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</si>
  <si>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</si>
  <si>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</si>
  <si>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</si>
  <si>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</si>
  <si>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</si>
  <si>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</si>
  <si>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</si>
  <si>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</si>
  <si>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</si>
  <si>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</si>
  <si>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</si>
  <si>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</si>
  <si>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</si>
  <si>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</si>
  <si>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</si>
  <si>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</si>
  <si>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</si>
  <si>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</si>
  <si>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</si>
  <si>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</si>
  <si>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</si>
  <si>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</si>
  <si>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</si>
  <si>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</si>
  <si>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</si>
  <si>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</si>
  <si>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</si>
  <si>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</si>
  <si>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</si>
  <si>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</si>
  <si>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</si>
  <si>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</si>
  <si>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</si>
  <si>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</si>
  <si>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</si>
  <si>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</si>
  <si>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</si>
  <si>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</si>
  <si>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</si>
  <si>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</si>
  <si>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</si>
  <si>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</si>
  <si>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</si>
  <si>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</si>
  <si>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</si>
  <si>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</si>
  <si>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</si>
  <si>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</si>
  <si>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</si>
  <si>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</si>
  <si>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</si>
  <si>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</si>
  <si>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</si>
  <si>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</si>
  <si>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</si>
  <si>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</si>
  <si>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</si>
  <si>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</si>
  <si>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</si>
  <si>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</si>
  <si>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</si>
  <si>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</si>
  <si>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</si>
  <si>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</si>
  <si>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</si>
  <si>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</si>
  <si>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</si>
  <si>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</si>
  <si>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</si>
  <si>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</si>
  <si>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</si>
  <si>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</si>
  <si>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</si>
  <si>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</si>
  <si>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</si>
  <si>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</si>
  <si>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</si>
  <si>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</si>
  <si>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</si>
  <si>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</si>
  <si>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</si>
  <si>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</si>
  <si>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</si>
  <si>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</si>
  <si>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</si>
  <si>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</si>
  <si>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</si>
  <si>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</si>
  <si>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</si>
  <si>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</si>
  <si>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</si>
  <si>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</si>
  <si>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</si>
  <si>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</si>
  <si>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</si>
  <si>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</si>
  <si>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</si>
  <si>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</si>
  <si>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</si>
  <si>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</si>
  <si>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</si>
  <si>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</si>
  <si>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</si>
  <si>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</si>
  <si>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</si>
  <si>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</si>
  <si>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</si>
  <si>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</si>
  <si>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</si>
  <si>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</si>
  <si>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</si>
  <si>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</si>
  <si>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</si>
  <si>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</si>
  <si>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</si>
  <si>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</si>
  <si>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</si>
  <si>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</si>
  <si>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</si>
  <si>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</si>
  <si>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</si>
  <si>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</si>
  <si>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</si>
  <si>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</si>
  <si>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</si>
  <si>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</si>
  <si>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</si>
  <si>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</si>
  <si>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</si>
  <si>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</si>
  <si>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</si>
  <si>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</si>
  <si>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</si>
  <si>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</si>
  <si>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</si>
  <si>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</si>
  <si>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</si>
  <si>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</si>
  <si>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</si>
  <si>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</si>
  <si>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</si>
  <si>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</si>
  <si>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</si>
  <si>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</si>
  <si>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</si>
  <si>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</si>
  <si>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</si>
  <si>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</si>
  <si>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</si>
  <si>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</si>
  <si>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</si>
  <si>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</si>
  <si>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</si>
  <si>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</si>
  <si>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</si>
  <si>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</si>
  <si>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</si>
  <si>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</si>
  <si>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</si>
  <si>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</si>
  <si>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</si>
  <si>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</si>
  <si>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</si>
  <si>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</si>
  <si>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</si>
  <si>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</si>
  <si>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</si>
  <si>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</si>
  <si>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</si>
  <si>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</si>
  <si>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</si>
  <si>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</si>
  <si>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</si>
  <si>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</si>
  <si>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</si>
  <si>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</si>
  <si>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</si>
  <si>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</si>
  <si>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</si>
  <si>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</si>
  <si>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</si>
  <si>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</si>
  <si>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</si>
  <si>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</si>
  <si>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</si>
  <si>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</si>
  <si>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</si>
  <si>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</si>
  <si>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</si>
  <si>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</si>
  <si>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</si>
  <si>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</si>
  <si>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</si>
  <si>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</si>
  <si>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</si>
  <si>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</si>
  <si>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</si>
  <si>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</si>
  <si>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</si>
  <si>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</si>
  <si>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</si>
  <si>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</si>
  <si>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</si>
  <si>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</si>
  <si>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</si>
  <si>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</si>
  <si>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</si>
  <si>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</si>
  <si>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</si>
  <si>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</si>
  <si>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</si>
  <si>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</si>
  <si>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</si>
  <si>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</si>
  <si>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</si>
  <si>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</si>
  <si>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</si>
  <si>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</si>
  <si>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</si>
  <si>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</si>
  <si>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</si>
  <si>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</si>
  <si>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</si>
  <si>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</si>
  <si>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</si>
  <si>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</si>
  <si>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</si>
  <si>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</si>
  <si>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</si>
  <si>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</si>
  <si>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</si>
  <si>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</si>
  <si>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</si>
  <si>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</si>
  <si>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</si>
  <si>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</si>
  <si>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</si>
  <si>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</si>
  <si>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</si>
  <si>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</si>
  <si>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</si>
  <si>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</si>
  <si>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</si>
  <si>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</si>
  <si>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</si>
  <si>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</si>
  <si>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</si>
  <si>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</si>
  <si>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</si>
  <si>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</si>
  <si>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</si>
  <si>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</si>
  <si>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</si>
  <si>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</si>
  <si>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</si>
  <si>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</si>
  <si>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</si>
  <si>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</si>
  <si>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</si>
  <si>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</si>
  <si>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</si>
  <si>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</si>
  <si>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</si>
  <si>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</si>
  <si>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</si>
  <si>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</si>
  <si>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</si>
  <si>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</si>
  <si>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</si>
  <si>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</si>
  <si>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</si>
  <si>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</si>
  <si>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</si>
  <si>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</si>
  <si>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</si>
  <si>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</si>
  <si>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</si>
  <si>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</si>
  <si>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</si>
  <si>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</si>
  <si>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</si>
  <si>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</si>
  <si>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</si>
  <si>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</si>
  <si>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</si>
  <si>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</si>
  <si>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</si>
  <si>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</si>
  <si>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</si>
  <si>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</si>
  <si>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</si>
  <si>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</si>
  <si>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</si>
  <si>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</si>
  <si>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</si>
  <si>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</si>
  <si>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</si>
  <si>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</si>
  <si>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</si>
  <si>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</si>
  <si>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</si>
  <si>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</si>
  <si>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</si>
  <si>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</si>
  <si>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</si>
  <si>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</si>
  <si>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</si>
  <si>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</si>
  <si>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</si>
  <si>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</si>
  <si>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</si>
  <si>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</si>
  <si>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</si>
  <si>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</si>
  <si>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</si>
  <si>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</si>
  <si>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</si>
  <si>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</si>
  <si>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</si>
  <si>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</si>
  <si>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</si>
  <si>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</si>
  <si>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</si>
  <si>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</si>
  <si>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</si>
  <si>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</si>
  <si>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</si>
  <si>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</si>
  <si>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</si>
  <si>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</si>
  <si>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</si>
  <si>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</si>
  <si>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</si>
  <si>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</si>
  <si>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</si>
  <si>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</si>
  <si>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</si>
  <si>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</si>
  <si>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</si>
  <si>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</si>
  <si>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</si>
  <si>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</si>
  <si>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</si>
  <si>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</si>
  <si>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</si>
  <si>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</si>
  <si>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</si>
  <si>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</si>
  <si>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</si>
  <si>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</si>
  <si>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</si>
  <si>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</si>
  <si>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</si>
  <si>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</si>
  <si>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</si>
  <si>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</si>
  <si>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</si>
  <si>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</si>
  <si>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</si>
  <si>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</si>
  <si>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</si>
  <si>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</si>
  <si>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</si>
  <si>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</si>
  <si>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</si>
  <si>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</si>
  <si>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</si>
  <si>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</si>
  <si>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</si>
  <si>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</si>
  <si>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</si>
  <si>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</si>
  <si>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</si>
  <si>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</si>
  <si>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</si>
  <si>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</si>
  <si>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</si>
  <si>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</si>
  <si>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</si>
  <si>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</si>
  <si>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</si>
  <si>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</si>
  <si>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</si>
  <si>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</si>
  <si>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</si>
  <si>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</si>
  <si>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</si>
  <si>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</si>
  <si>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</si>
  <si>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</si>
  <si>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</si>
  <si>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</si>
  <si>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</si>
  <si>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</si>
  <si>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</si>
  <si>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</si>
  <si>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</si>
  <si>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</si>
  <si>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</si>
  <si>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</si>
  <si>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</si>
  <si>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</si>
  <si>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</si>
  <si>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</si>
  <si>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</si>
  <si>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</si>
  <si>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</si>
  <si>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</si>
  <si>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</si>
  <si>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</si>
  <si>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</si>
  <si>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</si>
  <si>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</si>
  <si>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</si>
  <si>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</si>
  <si>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</si>
  <si>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</si>
  <si>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</si>
  <si>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</si>
  <si>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</si>
  <si>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</si>
  <si>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</si>
  <si>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</si>
  <si>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</si>
  <si>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</si>
  <si>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</si>
  <si>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</si>
  <si>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</si>
  <si>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</si>
  <si>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</si>
  <si>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</si>
  <si>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</si>
  <si>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</si>
  <si>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</si>
  <si>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</si>
  <si>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</si>
  <si>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</si>
  <si>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</si>
  <si>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</si>
  <si>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</si>
  <si>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</si>
  <si>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</si>
  <si>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</si>
  <si>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</si>
  <si>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</si>
  <si>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</si>
  <si>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</si>
  <si>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</si>
  <si>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</si>
  <si>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</si>
  <si>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</si>
  <si>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</si>
  <si>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</si>
  <si>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</si>
  <si>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</si>
  <si>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</si>
  <si>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</si>
  <si>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</si>
  <si>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</si>
  <si>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</si>
  <si>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</si>
  <si>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</si>
  <si>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</si>
  <si>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</si>
  <si>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</si>
  <si>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</si>
  <si>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</si>
  <si>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</si>
  <si>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</si>
  <si>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</si>
  <si>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</si>
  <si>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</si>
  <si>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</si>
  <si>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</si>
  <si>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</si>
  <si>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</si>
  <si>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</si>
  <si>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</si>
  <si>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</si>
  <si>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</si>
  <si>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</si>
  <si>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</si>
  <si>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</si>
  <si>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</si>
  <si>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</si>
  <si>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</si>
  <si>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</si>
  <si>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</si>
  <si>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</si>
  <si>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</si>
  <si>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</si>
  <si>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</si>
  <si>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</si>
  <si>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</si>
  <si>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</si>
  <si>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</si>
  <si>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</si>
  <si>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</si>
  <si>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</si>
  <si>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</si>
  <si>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</si>
  <si>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</si>
  <si>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</si>
  <si>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</si>
  <si>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</si>
  <si>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</si>
  <si>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</si>
  <si>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</si>
  <si>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</si>
  <si>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</si>
  <si>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</si>
  <si>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</si>
  <si>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</si>
  <si>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</si>
  <si>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</si>
  <si>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</si>
  <si>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</si>
  <si>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</si>
  <si>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</si>
  <si>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</si>
  <si>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</si>
  <si>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</si>
  <si>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</si>
  <si>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</si>
  <si>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</si>
  <si>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</si>
  <si>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</si>
  <si>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</si>
  <si>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</si>
  <si>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</si>
  <si>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</si>
  <si>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</si>
  <si>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</si>
  <si>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</si>
  <si>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</si>
  <si>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</si>
  <si>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</si>
  <si>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</si>
  <si>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</si>
  <si>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</si>
  <si>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</si>
  <si>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</si>
  <si>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</si>
  <si>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</si>
  <si>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</si>
  <si>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</si>
  <si>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</si>
  <si>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</si>
  <si>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</si>
  <si>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</si>
  <si>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</si>
  <si>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</si>
  <si>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</si>
  <si>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</si>
  <si>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</si>
  <si>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</si>
  <si>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</si>
  <si>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</si>
  <si>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</si>
  <si>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</si>
  <si>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</si>
  <si>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</si>
  <si>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</si>
  <si>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</si>
  <si>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</si>
  <si>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</si>
  <si>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</si>
  <si>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</si>
  <si>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</si>
  <si>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</si>
  <si>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</si>
  <si>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</si>
  <si>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</si>
  <si>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</si>
  <si>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</si>
  <si>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</si>
  <si>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</si>
  <si>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</si>
  <si>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</si>
  <si>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</si>
  <si>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</si>
  <si>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</si>
  <si>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</si>
  <si>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</si>
  <si>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</si>
  <si>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</si>
  <si>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</si>
  <si>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</si>
  <si>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</si>
  <si>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</si>
  <si>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</si>
  <si>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</si>
  <si>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</si>
  <si>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</si>
  <si>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</si>
  <si>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</si>
  <si>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</si>
  <si>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</si>
  <si>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</si>
  <si>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</si>
  <si>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</si>
  <si>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</si>
  <si>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</si>
  <si>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</si>
  <si>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</si>
  <si>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</si>
  <si>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</si>
  <si>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</si>
  <si>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</si>
  <si>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</si>
  <si>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</si>
  <si>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</si>
  <si>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</si>
  <si>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</si>
  <si>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</si>
  <si>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</si>
  <si>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</si>
  <si>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</si>
  <si>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</si>
  <si>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</si>
  <si>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</si>
  <si>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</si>
  <si>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</si>
  <si>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</si>
  <si>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</si>
  <si>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</si>
  <si>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</si>
  <si>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</si>
  <si>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</si>
  <si>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</si>
  <si>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</si>
  <si>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</si>
  <si>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</si>
  <si>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</si>
  <si>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</si>
  <si>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</si>
  <si>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</si>
  <si>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</si>
  <si>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</si>
  <si>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</si>
  <si>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</si>
  <si>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</si>
  <si>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</si>
  <si>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</si>
  <si>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</si>
  <si>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</si>
  <si>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</si>
  <si>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</si>
  <si>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</si>
  <si>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</si>
  <si>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</si>
  <si>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</si>
  <si>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</si>
  <si>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</si>
  <si>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</si>
  <si>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</si>
  <si>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</si>
  <si>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</si>
  <si>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</si>
  <si>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</si>
  <si>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</si>
  <si>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</si>
  <si>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</si>
  <si>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</si>
  <si>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</si>
  <si>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</si>
  <si>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</si>
  <si>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</si>
  <si>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</si>
  <si>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</si>
  <si>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</si>
  <si>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</si>
  <si>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</si>
  <si>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</si>
  <si>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</si>
  <si>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</si>
  <si>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</si>
  <si>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</si>
  <si>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</si>
  <si>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</si>
  <si>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</si>
  <si>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</si>
  <si>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</si>
  <si>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</si>
  <si>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</si>
  <si>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</si>
  <si>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</si>
  <si>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</si>
  <si>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</si>
  <si>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</si>
  <si>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</si>
  <si>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</si>
  <si>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</si>
  <si>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</si>
  <si>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</si>
  <si>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</si>
  <si>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</si>
  <si>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</si>
  <si>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</si>
  <si>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</si>
  <si>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</si>
  <si>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</si>
  <si>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</si>
  <si>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</si>
  <si>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</si>
  <si>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</si>
  <si>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</si>
  <si>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</si>
  <si>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</si>
  <si>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</si>
  <si>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</si>
  <si>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</si>
  <si>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</si>
  <si>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</si>
  <si>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</si>
  <si>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</si>
  <si>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</si>
  <si>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</si>
  <si>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</si>
  <si>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</si>
  <si>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</si>
  <si>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</si>
  <si>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</si>
  <si>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</si>
  <si>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</si>
  <si>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</si>
  <si>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</si>
  <si>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</si>
  <si>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</si>
  <si>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</si>
  <si>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</si>
  <si>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</si>
  <si>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</si>
  <si>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</si>
  <si>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</si>
  <si>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</si>
  <si>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</si>
  <si>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</si>
  <si>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</si>
  <si>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</si>
  <si>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</si>
  <si>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</si>
  <si>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</si>
  <si>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</si>
  <si>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</si>
  <si>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</si>
  <si>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</si>
  <si>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</si>
  <si>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</si>
  <si>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</si>
  <si>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</si>
  <si>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</si>
  <si>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</si>
  <si>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</si>
  <si>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</si>
  <si>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</si>
  <si>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</si>
  <si>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</si>
  <si>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</si>
  <si>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</si>
  <si>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</si>
  <si>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</si>
  <si>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</si>
  <si>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</si>
  <si>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</si>
  <si>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</si>
  <si>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</si>
  <si>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</si>
  <si>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</si>
  <si>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</si>
  <si>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</si>
  <si>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</si>
  <si>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</si>
  <si>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</si>
  <si>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</si>
  <si>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</si>
  <si>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</si>
  <si>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</si>
  <si>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</si>
  <si>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</si>
  <si>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</si>
  <si>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</si>
  <si>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</si>
  <si>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</si>
  <si>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</si>
  <si>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</si>
  <si>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</si>
  <si>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</si>
  <si>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</si>
  <si>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</si>
  <si>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</si>
  <si>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</si>
  <si>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</si>
  <si>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</si>
  <si>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</si>
  <si>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</si>
  <si>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</si>
  <si>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</si>
  <si>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</si>
  <si>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</si>
  <si>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</si>
  <si>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</si>
  <si>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</si>
  <si>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</si>
  <si>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</si>
  <si>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</si>
  <si>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</si>
  <si>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</si>
  <si>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</si>
  <si>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</si>
  <si>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</si>
  <si>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</si>
  <si>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</si>
  <si>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</si>
  <si>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</si>
  <si>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</si>
  <si>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</si>
  <si>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</si>
  <si>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</si>
  <si>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</si>
  <si>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</si>
  <si>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</si>
  <si>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</si>
  <si>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</si>
  <si>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</si>
  <si>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</si>
  <si>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</si>
  <si>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</si>
  <si>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</si>
  <si>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</si>
  <si>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</si>
  <si>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</si>
  <si>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</si>
  <si>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</si>
  <si>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</si>
  <si>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</si>
  <si>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</si>
  <si>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</si>
  <si>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</si>
  <si>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</si>
  <si>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</si>
  <si>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</si>
  <si>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</si>
  <si>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</si>
  <si>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</si>
  <si>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</si>
  <si>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</si>
  <si>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</si>
  <si>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</si>
  <si>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</si>
  <si>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</si>
  <si>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</si>
  <si>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</si>
  <si>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</si>
  <si>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</si>
  <si>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</si>
  <si>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</si>
  <si>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</si>
  <si>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</si>
  <si>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</si>
  <si>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</si>
  <si>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</si>
  <si>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</si>
  <si>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</si>
  <si>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</si>
  <si>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</si>
  <si>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</si>
  <si>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</si>
  <si>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</si>
  <si>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</si>
  <si>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</si>
  <si>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</si>
  <si>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</si>
  <si>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</si>
  <si>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</si>
  <si>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</si>
  <si>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</si>
  <si>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</si>
  <si>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</si>
  <si>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</si>
  <si>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</si>
  <si>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</si>
  <si>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</si>
  <si>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</si>
  <si>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</si>
  <si>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</si>
  <si>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</si>
  <si>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</si>
  <si>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</si>
  <si>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</si>
  <si>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</si>
  <si>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</si>
  <si>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</si>
  <si>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</si>
  <si>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</si>
  <si>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</si>
  <si>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</si>
  <si>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</si>
  <si>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</si>
  <si>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</si>
  <si>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</si>
  <si>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</si>
  <si>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</si>
  <si>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</si>
  <si>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</si>
  <si>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</si>
  <si>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</si>
  <si>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</si>
  <si>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</si>
  <si>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</si>
  <si>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</si>
  <si>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</si>
  <si>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</si>
  <si>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</si>
  <si>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</si>
  <si>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</si>
  <si>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</si>
  <si>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</si>
  <si>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</si>
  <si>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</si>
  <si>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</si>
  <si>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</si>
  <si>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</si>
  <si>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</si>
  <si>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</si>
  <si>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</si>
  <si>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</si>
  <si>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</si>
  <si>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</si>
  <si>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</si>
  <si>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</si>
  <si>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</si>
  <si>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</si>
  <si>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</si>
  <si>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</si>
  <si>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</si>
  <si>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</si>
  <si>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</si>
  <si>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</si>
  <si>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</si>
  <si>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</si>
  <si>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</si>
  <si>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</si>
  <si>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</si>
  <si>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</si>
  <si>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</si>
  <si>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</si>
  <si>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</si>
  <si>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</si>
  <si>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</si>
  <si>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</si>
  <si>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</si>
  <si>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</si>
  <si>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</si>
  <si>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</si>
  <si>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</si>
  <si>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</si>
  <si>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</si>
  <si>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</si>
  <si>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</si>
  <si>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</si>
  <si>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</si>
  <si>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</si>
  <si>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</si>
  <si>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</si>
  <si>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</si>
  <si>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</si>
  <si>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</si>
  <si>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</si>
  <si>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</si>
  <si>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</si>
  <si>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</si>
  <si>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</si>
  <si>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</si>
  <si>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</si>
  <si>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</si>
  <si>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</si>
  <si>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</si>
  <si>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</si>
  <si>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</si>
  <si>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</si>
  <si>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</si>
  <si>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</si>
  <si>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</si>
  <si>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</si>
  <si>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</si>
  <si>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</si>
  <si>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</si>
  <si>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</si>
  <si>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</si>
  <si>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</si>
  <si>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</si>
  <si>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</si>
  <si>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</si>
  <si>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</si>
  <si>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</si>
  <si>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</si>
  <si>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</si>
  <si>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</si>
  <si>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</si>
  <si>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</si>
  <si>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</si>
  <si>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</si>
  <si>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</si>
  <si>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</si>
  <si>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</si>
  <si>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</si>
  <si>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</si>
  <si>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</si>
  <si>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</si>
  <si>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</si>
  <si>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</si>
  <si>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</si>
  <si>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</si>
  <si>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</si>
  <si>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</si>
  <si>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</si>
  <si>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</si>
  <si>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</si>
  <si>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</si>
  <si>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</si>
  <si>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</si>
  <si>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</si>
  <si>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</si>
  <si>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</si>
  <si>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</si>
  <si>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</si>
  <si>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</si>
  <si>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</si>
  <si>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</si>
  <si>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</si>
  <si>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</si>
  <si>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</si>
  <si>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</si>
  <si>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</si>
  <si>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</si>
  <si>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</si>
  <si>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</si>
  <si>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</si>
  <si>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</si>
  <si>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</si>
  <si>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</si>
  <si>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</si>
  <si>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</si>
  <si>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</si>
  <si>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</si>
  <si>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</si>
  <si>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</si>
  <si>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</si>
  <si>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</si>
  <si>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</si>
  <si>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</si>
  <si>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</si>
  <si>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</si>
  <si>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</si>
  <si>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</si>
  <si>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</si>
  <si>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</si>
  <si>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</si>
  <si>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</si>
  <si>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</si>
  <si>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</si>
  <si>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</si>
  <si>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</si>
  <si>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</si>
  <si>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</si>
  <si>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</si>
  <si>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</si>
  <si>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</si>
  <si>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</si>
  <si>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</si>
  <si>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</si>
  <si>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</si>
  <si>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</si>
  <si>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</si>
  <si>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</si>
  <si>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</si>
  <si>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</si>
  <si>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</si>
  <si>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</si>
  <si>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</si>
  <si>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</si>
  <si>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</si>
  <si>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</si>
  <si>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</si>
  <si>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</si>
  <si>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</si>
  <si>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</si>
  <si>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</si>
  <si>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</si>
  <si>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</si>
  <si>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</si>
  <si>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</si>
  <si>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</si>
  <si>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</si>
  <si>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</si>
  <si>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</si>
  <si>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</si>
  <si>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</si>
  <si>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</si>
  <si>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</si>
  <si>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</si>
  <si>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</si>
  <si>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</si>
  <si>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</si>
  <si>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</si>
  <si>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</si>
  <si>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</si>
  <si>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</si>
  <si>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</si>
  <si>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</si>
  <si>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</si>
  <si>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</si>
  <si>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</si>
  <si>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</si>
  <si>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</si>
  <si>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</si>
  <si>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</si>
  <si>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</si>
  <si>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</si>
  <si>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</si>
  <si>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</si>
  <si>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</si>
  <si>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</si>
  <si>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</si>
  <si>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</si>
  <si>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</si>
  <si>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</si>
  <si>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</si>
  <si>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</si>
  <si>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</si>
  <si>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</si>
  <si>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</si>
  <si>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</si>
  <si>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</si>
  <si>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</si>
  <si>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</si>
  <si>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</si>
  <si>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</si>
  <si>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</si>
  <si>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</si>
  <si>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</si>
  <si>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</si>
  <si>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</si>
  <si>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</si>
  <si>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</si>
  <si>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</si>
  <si>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</si>
  <si>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</si>
  <si>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</si>
  <si>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</si>
  <si>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</si>
  <si>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</si>
  <si>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</si>
  <si>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</si>
  <si>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</si>
  <si>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</si>
  <si>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</si>
  <si>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</si>
  <si>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</si>
  <si>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</si>
  <si>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</si>
  <si>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</si>
  <si>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</si>
  <si>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</si>
  <si>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</si>
  <si>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</si>
  <si>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</si>
  <si>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</si>
  <si>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</si>
  <si>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</si>
  <si>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</si>
  <si>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</si>
  <si>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</si>
  <si>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</si>
  <si>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</si>
  <si>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</si>
  <si>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</si>
  <si>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</si>
  <si>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</si>
  <si>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</si>
  <si>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</si>
  <si>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</si>
  <si>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</si>
  <si>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</si>
  <si>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</si>
  <si>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</si>
  <si>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</si>
  <si>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</si>
  <si>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</si>
  <si>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</si>
  <si>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</si>
  <si>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</si>
  <si>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</si>
  <si>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</si>
  <si>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</si>
  <si>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</si>
  <si>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</si>
  <si>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</si>
  <si>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</si>
  <si>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</si>
  <si>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</si>
  <si>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</si>
  <si>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</si>
  <si>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</si>
  <si>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</si>
  <si>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</si>
  <si>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</si>
  <si>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</si>
  <si>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</si>
  <si>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</si>
  <si>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</si>
  <si>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</si>
  <si>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</si>
  <si>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</si>
  <si>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</si>
  <si>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</si>
  <si>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</si>
  <si>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</si>
  <si>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</si>
  <si>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</si>
  <si>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</si>
  <si>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</si>
  <si>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</si>
  <si>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</si>
  <si>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</si>
  <si>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</si>
  <si>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</si>
  <si>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</si>
  <si>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</si>
  <si>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</si>
  <si>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</si>
  <si>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</si>
  <si>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</si>
  <si>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</si>
  <si>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</si>
  <si>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</si>
  <si>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</si>
  <si>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</si>
  <si>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</si>
  <si>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</si>
  <si>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</si>
  <si>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</si>
  <si>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</si>
  <si>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</si>
  <si>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</si>
  <si>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</si>
  <si>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</si>
  <si>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</si>
  <si>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</si>
  <si>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</si>
  <si>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</si>
  <si>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</si>
  <si>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</si>
  <si>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</si>
  <si>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</si>
  <si>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</si>
  <si>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</si>
  <si>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</si>
  <si>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</si>
  <si>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</si>
  <si>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</si>
  <si>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</si>
  <si>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</si>
  <si>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</si>
  <si>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</si>
  <si>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</si>
  <si>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</si>
  <si>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</si>
  <si>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</si>
  <si>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</si>
  <si>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</si>
  <si>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</si>
  <si>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</si>
  <si>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</si>
  <si>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</si>
  <si>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</si>
  <si>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</si>
  <si>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</si>
  <si>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</si>
  <si>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</si>
  <si>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</si>
  <si>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</si>
  <si>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</si>
  <si>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</si>
  <si>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</si>
  <si>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</si>
  <si>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</si>
  <si>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</si>
  <si>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</si>
  <si>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</si>
  <si>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</si>
  <si>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</si>
  <si>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</si>
  <si>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</si>
  <si>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</si>
  <si>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</si>
  <si>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</si>
  <si>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</si>
  <si>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</si>
  <si>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</si>
  <si>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</si>
  <si>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</si>
  <si>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</si>
  <si>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</si>
  <si>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</si>
  <si>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</si>
  <si>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</si>
  <si>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</si>
  <si>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</si>
  <si>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</si>
  <si>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</si>
  <si>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</si>
  <si>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</si>
  <si>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</si>
  <si>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</si>
  <si>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</si>
  <si>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</si>
  <si>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</si>
  <si>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</si>
  <si>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</si>
  <si>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</si>
  <si>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</si>
  <si>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</si>
  <si>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</si>
  <si>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</si>
  <si>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</si>
  <si>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</si>
  <si>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</si>
  <si>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</si>
  <si>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</si>
  <si>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</si>
  <si>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</si>
  <si>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</si>
  <si>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</si>
  <si>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</si>
  <si>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</si>
  <si>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</si>
  <si>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</si>
  <si>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</si>
  <si>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</si>
  <si>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</si>
  <si>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</si>
  <si>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</si>
  <si>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</si>
  <si>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</si>
  <si>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</si>
  <si>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</si>
  <si>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</si>
  <si>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</si>
  <si>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</si>
  <si>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</si>
  <si>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</si>
  <si>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</si>
  <si>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</si>
  <si>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</si>
  <si>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</si>
  <si>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</si>
  <si>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</si>
  <si>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</si>
  <si>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</si>
  <si>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</si>
  <si>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</si>
  <si>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</si>
  <si>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</si>
  <si>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</si>
  <si>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</si>
  <si>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</si>
  <si>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</si>
  <si>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</si>
  <si>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</si>
  <si>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</si>
  <si>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</si>
  <si>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</si>
  <si>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</si>
  <si>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</si>
  <si>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</si>
  <si>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</si>
  <si>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</si>
  <si>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</si>
  <si>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</si>
  <si>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</si>
  <si>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</si>
  <si>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</si>
  <si>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</si>
  <si>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</si>
  <si>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</si>
  <si>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</si>
  <si>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</si>
  <si>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</si>
  <si>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</si>
  <si>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</si>
  <si>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</si>
  <si>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</si>
  <si>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</si>
  <si>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</si>
  <si>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</si>
  <si>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</si>
  <si>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</si>
  <si>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</si>
  <si>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</si>
  <si>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</si>
  <si>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</si>
  <si>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</si>
  <si>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</si>
  <si>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</si>
  <si>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</si>
  <si>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</si>
  <si>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</si>
  <si>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</si>
  <si>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</si>
  <si>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</si>
  <si>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</si>
  <si>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</si>
  <si>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</si>
  <si>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</si>
  <si>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</si>
  <si>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</si>
  <si>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</si>
  <si>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</si>
  <si>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</si>
  <si>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</si>
  <si>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</si>
  <si>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</si>
  <si>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</si>
  <si>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</si>
  <si>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</si>
  <si>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</si>
  <si>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</si>
  <si>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</si>
  <si>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</si>
  <si>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</si>
  <si>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</si>
  <si>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</si>
  <si>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</si>
  <si>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</si>
  <si>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</si>
  <si>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</si>
  <si>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</si>
  <si>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</si>
  <si>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</si>
  <si>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</si>
  <si>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</si>
  <si>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</si>
  <si>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</si>
  <si>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</si>
  <si>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</si>
  <si>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</si>
  <si>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</si>
  <si>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</si>
  <si>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</si>
  <si>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</si>
  <si>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</si>
  <si>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</si>
  <si>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</si>
  <si>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</si>
  <si>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</si>
  <si>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</si>
  <si>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</si>
  <si>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</si>
  <si>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</si>
  <si>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</si>
  <si>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</si>
  <si>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</si>
  <si>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</si>
  <si>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</si>
  <si>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</si>
  <si>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</si>
  <si>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</si>
  <si>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</si>
  <si>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</si>
  <si>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</si>
  <si>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</si>
  <si>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</si>
  <si>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</si>
  <si>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</si>
  <si>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</si>
  <si>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</si>
  <si>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</si>
  <si>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</si>
  <si>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</si>
  <si>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</si>
  <si>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</si>
  <si>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</si>
  <si>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</si>
  <si>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</si>
  <si>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</si>
  <si>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</si>
  <si>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</si>
  <si>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</si>
  <si>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</si>
  <si>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</si>
  <si>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</si>
  <si>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</si>
  <si>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</si>
  <si>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</si>
  <si>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</si>
  <si>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</si>
  <si>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</si>
  <si>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</si>
  <si>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</si>
  <si>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</si>
  <si>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</si>
  <si>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</si>
  <si>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</si>
  <si>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</si>
  <si>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</si>
  <si>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</si>
  <si>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</si>
  <si>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</si>
  <si>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</si>
  <si>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</si>
  <si>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</si>
  <si>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</si>
  <si>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</si>
  <si>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</si>
  <si>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</si>
  <si>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</si>
  <si>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</si>
  <si>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</si>
  <si>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</si>
  <si>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</si>
  <si>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</si>
  <si>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</si>
  <si>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</si>
  <si>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</si>
  <si>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</si>
  <si>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</si>
  <si>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</si>
  <si>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</si>
  <si>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</si>
  <si>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</si>
  <si>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</si>
  <si>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</si>
  <si>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</si>
  <si>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</si>
  <si>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</si>
  <si>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</si>
  <si>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</si>
  <si>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</si>
  <si>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</si>
  <si>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</si>
  <si>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</si>
  <si>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</si>
  <si>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</si>
  <si>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</si>
  <si>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</si>
  <si>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</si>
  <si>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</si>
  <si>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</si>
  <si>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</si>
  <si>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</si>
  <si>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</si>
  <si>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</si>
  <si>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</si>
  <si>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</si>
  <si>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</si>
  <si>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</si>
  <si>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</si>
  <si>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</si>
  <si>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</si>
  <si>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</si>
  <si>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</si>
  <si>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</si>
  <si>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</si>
  <si>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</si>
  <si>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</si>
  <si>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</si>
  <si>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</si>
  <si>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</si>
  <si>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</si>
  <si>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</si>
  <si>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</si>
  <si>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</si>
  <si>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</si>
  <si>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</si>
  <si>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</si>
  <si>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</si>
  <si>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</si>
  <si>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</si>
  <si>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</si>
  <si>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</si>
  <si>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</si>
  <si>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</si>
  <si>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</si>
  <si>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</si>
  <si>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</si>
  <si>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</si>
  <si>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</si>
  <si>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</si>
  <si>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</si>
  <si>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</si>
  <si>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</si>
  <si>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</si>
  <si>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</si>
  <si>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</si>
  <si>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</si>
  <si>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</si>
  <si>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</si>
  <si>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</si>
  <si>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</si>
  <si>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</si>
  <si>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</si>
  <si>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</si>
  <si>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</si>
  <si>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</si>
  <si>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</si>
  <si>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</si>
  <si>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</si>
  <si>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</si>
  <si>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</si>
  <si>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</si>
  <si>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</si>
  <si>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</si>
  <si>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</si>
  <si>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</si>
  <si>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</si>
  <si>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</si>
  <si>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</si>
  <si>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</si>
  <si>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</si>
  <si>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</si>
  <si>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</si>
  <si>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</si>
  <si>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</si>
  <si>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</si>
  <si>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</si>
  <si>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</si>
  <si>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</si>
  <si>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</si>
  <si>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</si>
  <si>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</si>
  <si>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</si>
  <si>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</si>
  <si>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</si>
  <si>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</si>
  <si>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</si>
  <si>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</si>
  <si>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</si>
  <si>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</si>
  <si>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</si>
  <si>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</si>
  <si>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</si>
  <si>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</si>
  <si>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</si>
  <si>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</si>
  <si>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</si>
  <si>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</si>
  <si>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</si>
  <si>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</si>
  <si>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</si>
  <si>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</si>
  <si>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</si>
  <si>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</si>
  <si>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</si>
  <si>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</si>
  <si>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</si>
  <si>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</si>
  <si>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</si>
  <si>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</si>
  <si>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</si>
  <si>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</si>
  <si>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</si>
  <si>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</si>
  <si>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</si>
  <si>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</si>
  <si>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</si>
  <si>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</si>
  <si>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</si>
  <si>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</si>
  <si>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</si>
  <si>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</si>
  <si>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</si>
  <si>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</si>
  <si>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</si>
  <si>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</si>
  <si>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</si>
  <si>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</si>
  <si>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</si>
  <si>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</si>
  <si>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</si>
  <si>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</si>
  <si>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</si>
  <si>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</si>
  <si>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</si>
  <si>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</si>
  <si>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</si>
  <si>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</si>
  <si>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</si>
  <si>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</si>
  <si>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</si>
  <si>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</si>
  <si>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</si>
  <si>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</si>
  <si>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</si>
  <si>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</si>
  <si>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</si>
  <si>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</si>
  <si>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</si>
  <si>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</si>
  <si>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</si>
  <si>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</si>
  <si>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</si>
  <si>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</si>
  <si>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</si>
  <si>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</si>
  <si>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</si>
  <si>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</si>
  <si>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</si>
  <si>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</si>
  <si>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</si>
  <si>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</si>
  <si>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</si>
  <si>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</si>
  <si>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</si>
  <si>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</si>
  <si>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</si>
  <si>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</si>
  <si>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</si>
  <si>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</si>
  <si>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</si>
  <si>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</si>
  <si>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</si>
  <si>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</si>
  <si>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</si>
  <si>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</si>
  <si>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</si>
  <si>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</si>
  <si>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</si>
  <si>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</si>
  <si>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</si>
  <si>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</si>
  <si>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</si>
  <si>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</si>
  <si>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</si>
  <si>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</si>
  <si>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</si>
  <si>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</si>
  <si>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</si>
  <si>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</si>
  <si>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</si>
  <si>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</si>
  <si>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</si>
  <si>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</si>
  <si>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</si>
  <si>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</si>
  <si>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</si>
  <si>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</si>
  <si>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</si>
  <si>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</si>
  <si>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</si>
  <si>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</si>
  <si>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</si>
  <si>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</si>
  <si>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</si>
  <si>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</si>
  <si>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</si>
  <si>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</si>
  <si>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</si>
  <si>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</si>
  <si>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</si>
  <si>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</si>
  <si>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</si>
  <si>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</si>
  <si>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</si>
  <si>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</si>
  <si>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</si>
  <si>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</si>
  <si>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</si>
  <si>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</si>
  <si>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</si>
  <si>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</si>
  <si>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</si>
  <si>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</si>
  <si>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</si>
  <si>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</si>
  <si>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</si>
  <si>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</si>
  <si>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</si>
  <si>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</si>
  <si>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</si>
  <si>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</si>
  <si>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</si>
  <si>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</si>
  <si>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</si>
  <si>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</si>
  <si>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</si>
  <si>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</si>
  <si>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</si>
  <si>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</si>
  <si>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</si>
  <si>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</si>
  <si>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</si>
  <si>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</si>
  <si>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</si>
  <si>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</si>
  <si>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</si>
  <si>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</si>
  <si>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</si>
  <si>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</si>
  <si>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</si>
  <si>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</si>
  <si>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</si>
  <si>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</si>
  <si>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</si>
  <si>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</si>
  <si>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</si>
  <si>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</si>
  <si>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</si>
  <si>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</si>
  <si>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</si>
  <si>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</si>
  <si>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</si>
  <si>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</si>
  <si>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</si>
  <si>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</si>
  <si>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</si>
  <si>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</si>
  <si>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</si>
  <si>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</si>
  <si>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</si>
  <si>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</si>
  <si>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</si>
  <si>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</si>
  <si>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</si>
  <si>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</si>
  <si>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</si>
  <si>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</si>
  <si>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</si>
  <si>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</si>
  <si>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</si>
  <si>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</si>
  <si>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</si>
  <si>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</si>
  <si>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</si>
  <si>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</si>
  <si>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</si>
  <si>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</si>
  <si>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</si>
  <si>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</si>
  <si>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</si>
  <si>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</si>
  <si>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</si>
  <si>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</si>
  <si>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</si>
  <si>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</si>
  <si>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</si>
  <si>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</si>
  <si>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</si>
  <si>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</si>
  <si>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</si>
  <si>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</si>
  <si>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</si>
  <si>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</si>
  <si>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</si>
  <si>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</si>
  <si>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</si>
  <si>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</si>
  <si>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</si>
  <si>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</si>
  <si>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</si>
  <si>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</si>
  <si>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</si>
  <si>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</si>
  <si>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</si>
  <si>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</si>
  <si>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</si>
  <si>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</si>
  <si>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</si>
  <si>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</si>
  <si>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</si>
  <si>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</si>
  <si>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</si>
  <si>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</si>
  <si>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</si>
  <si>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</si>
  <si>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</si>
  <si>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</si>
  <si>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</si>
  <si>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</si>
  <si>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</si>
  <si>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</si>
  <si>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</si>
  <si>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</si>
  <si>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</si>
  <si>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</si>
  <si>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</si>
  <si>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</si>
  <si>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</si>
  <si>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</si>
  <si>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</si>
  <si>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</si>
  <si>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</si>
  <si>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</si>
  <si>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</si>
  <si>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</si>
  <si>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</si>
  <si>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</si>
  <si>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</si>
  <si>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</si>
  <si>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</si>
  <si>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</si>
  <si>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</si>
  <si>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</si>
  <si>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</si>
  <si>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</si>
  <si>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</si>
  <si>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</si>
  <si>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</si>
  <si>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</si>
  <si>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</si>
  <si>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</si>
  <si>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</si>
  <si>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</si>
  <si>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</si>
  <si>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</si>
  <si>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</si>
  <si>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</si>
  <si>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</si>
  <si>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</si>
  <si>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</si>
  <si>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</si>
  <si>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</si>
  <si>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</si>
  <si>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</si>
  <si>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</si>
  <si>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</si>
  <si>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</si>
  <si>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</si>
  <si>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</si>
  <si>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</si>
  <si>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</si>
  <si>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</si>
  <si>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</si>
  <si>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</si>
  <si>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</si>
  <si>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</si>
  <si>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</si>
  <si>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</si>
  <si>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</si>
  <si>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</si>
  <si>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</si>
  <si>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</si>
  <si>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</si>
  <si>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</si>
  <si>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</si>
  <si>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</si>
  <si>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</si>
  <si>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</si>
  <si>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</si>
  <si>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</si>
  <si>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</si>
  <si>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</si>
  <si>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</si>
  <si>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</si>
  <si>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</si>
  <si>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</si>
  <si>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</si>
  <si>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</si>
  <si>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</si>
  <si>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</si>
  <si>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</si>
  <si>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</si>
  <si>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</si>
  <si>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</si>
  <si>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</si>
  <si>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</si>
  <si>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</si>
  <si>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</si>
  <si>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</si>
  <si>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</si>
  <si>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</si>
  <si>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</si>
  <si>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</si>
  <si>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</si>
  <si>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</si>
  <si>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</si>
  <si>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</si>
  <si>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</si>
  <si>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</si>
  <si>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</si>
  <si>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</si>
  <si>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</si>
  <si>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</si>
  <si>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</si>
  <si>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</si>
  <si>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</si>
  <si>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</si>
  <si>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</si>
  <si>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</si>
  <si>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</si>
  <si>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</si>
  <si>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</si>
  <si>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</si>
  <si>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</si>
  <si>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</si>
  <si>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</si>
  <si>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</si>
  <si>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</si>
  <si>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</si>
  <si>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</si>
  <si>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</si>
  <si>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</si>
  <si>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</si>
  <si>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</si>
  <si>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</si>
  <si>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</si>
  <si>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</si>
  <si>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</si>
  <si>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</si>
  <si>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</si>
  <si>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</si>
  <si>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</si>
  <si>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</si>
  <si>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</si>
  <si>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</si>
  <si>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</si>
  <si>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</si>
  <si>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</si>
  <si>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</si>
  <si>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</si>
  <si>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</si>
  <si>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</si>
  <si>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</si>
  <si>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</si>
  <si>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</si>
  <si>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</si>
  <si>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</si>
  <si>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</si>
  <si>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</si>
  <si>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</si>
  <si>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</si>
  <si>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</si>
  <si>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</si>
  <si>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</si>
  <si>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</si>
  <si>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</si>
  <si>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</si>
  <si>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</si>
  <si>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</si>
  <si>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</si>
  <si>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</si>
  <si>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</si>
  <si>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</si>
  <si>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</si>
  <si>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</si>
  <si>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</si>
  <si>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</si>
  <si>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</si>
  <si>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</si>
  <si>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</si>
  <si>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</si>
  <si>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</si>
  <si>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</si>
  <si>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</si>
  <si>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</si>
  <si>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</si>
  <si>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</si>
  <si>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</si>
  <si>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</si>
  <si>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</si>
  <si>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</si>
  <si>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</si>
  <si>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</si>
  <si>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</si>
  <si>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</si>
  <si>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</si>
  <si>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</si>
  <si>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</si>
  <si>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</si>
  <si>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</si>
  <si>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</si>
  <si>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</si>
  <si>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</si>
  <si>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</si>
  <si>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</si>
  <si>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</si>
  <si>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</si>
  <si>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</si>
  <si>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</si>
  <si>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</si>
  <si>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</si>
  <si>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</si>
  <si>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</si>
  <si>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</si>
  <si>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</si>
  <si>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</si>
  <si>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</si>
  <si>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</si>
  <si>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</si>
  <si>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</si>
  <si>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</si>
  <si>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</si>
  <si>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</si>
  <si>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</si>
  <si>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</si>
  <si>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</si>
  <si>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</si>
  <si>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</si>
  <si>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</si>
  <si>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</si>
  <si>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</si>
  <si>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</si>
  <si>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</si>
  <si>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</si>
  <si>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</si>
  <si>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</si>
  <si>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</si>
  <si>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</si>
  <si>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</si>
  <si>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</si>
  <si>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</si>
  <si>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</si>
  <si>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</si>
  <si>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</si>
  <si>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</si>
  <si>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</si>
  <si>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</si>
  <si>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</si>
  <si>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</si>
  <si>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</si>
  <si>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</si>
  <si>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</si>
  <si>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</si>
  <si>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</si>
  <si>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</si>
  <si>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</si>
  <si>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</si>
  <si>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</si>
  <si>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</si>
  <si>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</si>
  <si>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</si>
  <si>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</si>
  <si>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</si>
  <si>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</si>
  <si>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</si>
  <si>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</si>
  <si>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</si>
  <si>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</si>
  <si>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</si>
  <si>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</si>
  <si>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</si>
  <si>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</si>
  <si>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</si>
  <si>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</si>
  <si>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</si>
  <si>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</si>
  <si>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</si>
  <si>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</si>
  <si>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</si>
  <si>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</si>
  <si>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</si>
  <si>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</si>
  <si>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</si>
  <si>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</si>
  <si>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</si>
  <si>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</si>
  <si>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</si>
  <si>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</si>
  <si>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</si>
  <si>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</si>
  <si>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</si>
  <si>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</si>
  <si>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</si>
  <si>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</si>
  <si>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</si>
  <si>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</si>
  <si>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</si>
  <si>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</si>
  <si>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</si>
  <si>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</si>
  <si>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</si>
  <si>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</si>
  <si>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</si>
  <si>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</si>
  <si>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</si>
  <si>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</si>
  <si>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</si>
  <si>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</si>
  <si>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</si>
  <si>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</si>
  <si>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</si>
  <si>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</si>
  <si>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</si>
  <si>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</si>
  <si>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</si>
  <si>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</si>
  <si>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</si>
  <si>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</si>
  <si>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</si>
  <si>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</si>
  <si>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</si>
  <si>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</si>
  <si>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</si>
  <si>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</si>
  <si>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</si>
  <si>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</si>
  <si>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</si>
  <si>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</si>
  <si>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</si>
  <si>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</si>
  <si>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</si>
  <si>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</si>
  <si>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</si>
  <si>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</si>
  <si>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</si>
  <si>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</si>
  <si>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</si>
  <si>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</si>
  <si>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</si>
  <si>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</si>
  <si>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</si>
  <si>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</si>
  <si>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</si>
  <si>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</si>
  <si>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</si>
  <si>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</si>
  <si>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</si>
  <si>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</si>
  <si>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</si>
  <si>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</si>
  <si>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</si>
  <si>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</si>
  <si>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</si>
  <si>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</si>
  <si>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</si>
  <si>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</si>
  <si>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</si>
  <si>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</si>
  <si>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</si>
  <si>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</si>
  <si>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</si>
  <si>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</si>
  <si>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</si>
  <si>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</si>
  <si>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</si>
  <si>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</si>
  <si>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</si>
  <si>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</si>
  <si>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</si>
  <si>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</si>
  <si>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</si>
  <si>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</si>
  <si>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</si>
  <si>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</si>
  <si>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</si>
  <si>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</si>
  <si>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</si>
  <si>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</si>
  <si>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</si>
  <si>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</si>
  <si>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</si>
  <si>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</si>
  <si>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</si>
  <si>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</si>
  <si>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</si>
  <si>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</si>
  <si>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</si>
  <si>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</si>
  <si>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</si>
  <si>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</si>
  <si>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</si>
  <si>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</si>
  <si>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</si>
  <si>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</si>
  <si>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</si>
  <si>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</si>
  <si>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</si>
  <si>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</si>
  <si>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</si>
  <si>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</si>
  <si>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</si>
  <si>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</si>
  <si>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</si>
  <si>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</si>
  <si>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</si>
  <si>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</si>
  <si>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</si>
  <si>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</si>
  <si>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</si>
  <si>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</si>
  <si>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</si>
  <si>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</si>
  <si>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</si>
  <si>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</si>
  <si>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</si>
  <si>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</si>
  <si>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</si>
  <si>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</si>
  <si>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</si>
  <si>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</si>
  <si>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</si>
  <si>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</si>
  <si>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</si>
  <si>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</si>
  <si>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</si>
  <si>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</si>
  <si>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</si>
  <si>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</si>
  <si>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</si>
  <si>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</si>
  <si>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</si>
  <si>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</si>
  <si>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</si>
  <si>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</si>
  <si>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</si>
  <si>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</si>
  <si>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</si>
  <si>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</si>
  <si>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</si>
  <si>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</si>
  <si>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</si>
  <si>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</si>
  <si>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</si>
  <si>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</si>
  <si>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</si>
  <si>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</si>
  <si>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</si>
  <si>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</si>
  <si>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</si>
  <si>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</si>
  <si>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</si>
  <si>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</si>
  <si>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</si>
  <si>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</si>
  <si>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</si>
  <si>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</si>
  <si>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</si>
  <si>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</si>
  <si>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</si>
  <si>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</si>
  <si>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</si>
  <si>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</si>
  <si>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</si>
  <si>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</si>
  <si>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</si>
  <si>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</si>
  <si>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</si>
  <si>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</si>
  <si>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</si>
  <si>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</si>
  <si>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</si>
  <si>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</si>
  <si>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</si>
  <si>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</si>
  <si>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</si>
  <si>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</si>
  <si>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</si>
  <si>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</si>
  <si>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</si>
  <si>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</si>
  <si>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</si>
  <si>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</si>
  <si>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</si>
  <si>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</si>
  <si>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</si>
  <si>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</si>
  <si>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</si>
  <si>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</si>
  <si>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</si>
  <si>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</si>
  <si>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</si>
  <si>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</si>
  <si>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</si>
  <si>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</si>
  <si>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</si>
  <si>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</si>
  <si>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</si>
  <si>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</si>
  <si>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</si>
  <si>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</si>
  <si>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</si>
  <si>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</si>
  <si>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</si>
  <si>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</si>
  <si>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</si>
  <si>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</si>
  <si>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</si>
  <si>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</si>
  <si>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</si>
  <si>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</si>
  <si>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</si>
  <si>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</si>
  <si>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</si>
  <si>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</si>
  <si>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</si>
  <si>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</si>
  <si>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</si>
  <si>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</si>
  <si>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</si>
  <si>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</si>
  <si>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</si>
  <si>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</si>
  <si>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</si>
  <si>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</si>
  <si>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</si>
  <si>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</si>
  <si>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</si>
  <si>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</si>
  <si>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</si>
  <si>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</si>
  <si>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</si>
  <si>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</si>
  <si>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</si>
  <si>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</si>
  <si>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</si>
  <si>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</si>
  <si>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</si>
  <si>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</si>
  <si>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</si>
  <si>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</si>
  <si>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</si>
  <si>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</si>
  <si>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</si>
  <si>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</si>
  <si>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</si>
  <si>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</si>
  <si>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</si>
  <si>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</si>
  <si>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</si>
  <si>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</si>
  <si>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</si>
  <si>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</si>
  <si>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</si>
  <si>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</si>
  <si>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</si>
  <si>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</si>
  <si>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</si>
  <si>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</si>
  <si>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</si>
  <si>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</si>
  <si>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</si>
  <si>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</si>
  <si>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</si>
  <si>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</si>
  <si>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</si>
  <si>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</si>
  <si>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</si>
  <si>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</si>
  <si>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</si>
  <si>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</si>
  <si>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</si>
  <si>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</si>
  <si>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</si>
  <si>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</si>
  <si>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</si>
  <si>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</si>
  <si>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</si>
  <si>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</si>
  <si>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</si>
  <si>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</si>
  <si>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</si>
  <si>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</si>
  <si>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</si>
  <si>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</si>
  <si>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</si>
  <si>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</si>
  <si>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</si>
  <si>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</si>
  <si>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</si>
  <si>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</si>
  <si>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</si>
  <si>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</si>
  <si>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</si>
  <si>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</si>
  <si>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</si>
  <si>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</si>
  <si>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</si>
  <si>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</si>
  <si>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</si>
  <si>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</si>
  <si>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</si>
  <si>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</si>
  <si>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</si>
  <si>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</si>
  <si>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</si>
  <si>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</si>
  <si>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</si>
  <si>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</si>
  <si>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</si>
  <si>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</si>
  <si>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</si>
  <si>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</si>
  <si>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</si>
  <si>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</si>
  <si>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</si>
  <si>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</si>
  <si>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</si>
  <si>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</si>
  <si>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</si>
  <si>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</si>
  <si>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</si>
  <si>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</si>
  <si>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</si>
  <si>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</si>
  <si>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</si>
  <si>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</si>
  <si>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</si>
  <si>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</si>
  <si>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</si>
  <si>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</si>
  <si>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</si>
  <si>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</si>
  <si>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</si>
  <si>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</si>
  <si>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</si>
  <si>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</si>
  <si>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</si>
  <si>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</si>
  <si>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</si>
  <si>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</si>
  <si>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</si>
  <si>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</si>
  <si>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</si>
  <si>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</si>
  <si>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</si>
  <si>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</si>
  <si>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</si>
  <si>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</si>
  <si>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</si>
  <si>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</si>
  <si>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</si>
  <si>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</si>
  <si>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</si>
  <si>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</si>
  <si>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</si>
  <si>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</si>
  <si>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</si>
  <si>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</si>
  <si>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</si>
  <si>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</si>
  <si>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</si>
  <si>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</si>
  <si>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</si>
  <si>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</si>
  <si>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</si>
  <si>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</si>
  <si>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</si>
  <si>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</si>
  <si>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</si>
  <si>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</si>
  <si>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</si>
  <si>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</si>
  <si>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</si>
  <si>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</si>
  <si>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</si>
  <si>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</si>
  <si>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</si>
  <si>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</si>
  <si>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</si>
  <si>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</si>
  <si>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</si>
  <si>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</si>
  <si>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</si>
  <si>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</si>
  <si>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</si>
  <si>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</si>
  <si>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</si>
  <si>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</si>
  <si>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</si>
  <si>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</si>
  <si>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</si>
  <si>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</si>
  <si>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</si>
  <si>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</si>
  <si>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</si>
  <si>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</si>
  <si>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</si>
  <si>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</si>
  <si>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</si>
  <si>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</si>
  <si>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</si>
  <si>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</si>
  <si>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</si>
  <si>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</si>
  <si>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</si>
  <si>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</si>
  <si>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</si>
  <si>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</si>
  <si>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</si>
  <si>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</si>
  <si>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</si>
  <si>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</si>
  <si>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</si>
  <si>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</si>
  <si>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</si>
  <si>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</si>
  <si>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</si>
  <si>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</si>
  <si>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</si>
  <si>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</si>
  <si>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</si>
  <si>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</si>
  <si>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</si>
  <si>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</si>
  <si>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</si>
  <si>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</si>
  <si>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</si>
  <si>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</si>
  <si>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</si>
  <si>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</si>
  <si>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</si>
  <si>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</si>
  <si>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</si>
  <si>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</si>
  <si>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</si>
  <si>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</si>
  <si>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</si>
  <si>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</si>
  <si>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</si>
  <si>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</si>
  <si>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</si>
  <si>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</si>
  <si>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</si>
  <si>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</si>
  <si>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</si>
  <si>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</si>
  <si>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</si>
  <si>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</si>
  <si>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</si>
  <si>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</si>
  <si>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</si>
  <si>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</si>
  <si>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</si>
  <si>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</si>
  <si>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</si>
  <si>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</si>
  <si>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</si>
  <si>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</si>
  <si>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</si>
  <si>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</si>
  <si>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</si>
  <si>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</si>
  <si>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</si>
  <si>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</si>
  <si>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</si>
  <si>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</si>
  <si>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</si>
  <si>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</si>
  <si>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</si>
  <si>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</si>
  <si>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</si>
  <si>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</si>
  <si>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</si>
  <si>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</si>
  <si>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</si>
  <si>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</si>
  <si>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</si>
  <si>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</si>
  <si>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</si>
  <si>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</si>
  <si>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</si>
  <si>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</si>
  <si>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</si>
  <si>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</si>
  <si>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</si>
  <si>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</si>
  <si>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</si>
  <si>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</si>
  <si>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</si>
  <si>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</si>
  <si>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</si>
  <si>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</si>
  <si>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</si>
  <si>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</si>
  <si>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</si>
  <si>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</si>
  <si>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</si>
  <si>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</si>
  <si>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</si>
  <si>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</si>
  <si>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</si>
  <si>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</si>
  <si>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</si>
  <si>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</si>
  <si>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</si>
  <si>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</si>
  <si>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</si>
  <si>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</si>
  <si>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</si>
  <si>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</si>
  <si>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</si>
  <si>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</si>
  <si>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</si>
  <si>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</si>
  <si>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</si>
  <si>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</si>
  <si>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</si>
  <si>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</si>
  <si>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</si>
  <si>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</si>
  <si>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</si>
  <si>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</si>
  <si>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</si>
  <si>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</si>
  <si>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</si>
  <si>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</si>
  <si>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</si>
  <si>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</si>
  <si>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</si>
  <si>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</si>
  <si>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</si>
  <si>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</si>
  <si>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</si>
  <si>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</si>
  <si>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</si>
  <si>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</si>
  <si>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</si>
  <si>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</si>
  <si>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</si>
  <si>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</si>
  <si>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</si>
  <si>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</si>
  <si>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</si>
  <si>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</si>
  <si>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</si>
  <si>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</si>
  <si>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</si>
  <si>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</si>
  <si>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</si>
  <si>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</si>
  <si>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</si>
  <si>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</si>
  <si>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</si>
  <si>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</si>
  <si>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</si>
  <si>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</si>
  <si>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</si>
  <si>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</si>
  <si>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</si>
  <si>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</si>
  <si>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</si>
  <si>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</si>
  <si>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</si>
  <si>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</si>
  <si>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</si>
  <si>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</si>
  <si>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</si>
  <si>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</si>
  <si>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</si>
  <si>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</si>
  <si>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</si>
  <si>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</si>
  <si>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</si>
  <si>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</si>
  <si>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</si>
  <si>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</si>
  <si>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</si>
  <si>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</si>
  <si>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</si>
  <si>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</si>
  <si>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</si>
  <si>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</si>
  <si>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</si>
  <si>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</si>
  <si>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</si>
  <si>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</si>
  <si>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</si>
  <si>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</si>
  <si>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</si>
  <si>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</si>
  <si>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</si>
  <si>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</si>
  <si>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</si>
  <si>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</si>
  <si>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</si>
  <si>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</si>
  <si>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</si>
  <si>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</si>
  <si>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</si>
  <si>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</si>
  <si>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</si>
  <si>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</si>
  <si>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</si>
  <si>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</si>
  <si>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</si>
  <si>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</si>
  <si>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</si>
  <si>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</si>
  <si>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</si>
  <si>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</si>
  <si>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</si>
  <si>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</si>
  <si>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</si>
  <si>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</si>
  <si>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</si>
  <si>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</si>
  <si>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</si>
  <si>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</si>
  <si>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</si>
  <si>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</si>
  <si>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</si>
  <si>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</si>
  <si>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</si>
  <si>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</si>
  <si>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</si>
  <si>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</si>
  <si>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</si>
  <si>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</si>
  <si>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</si>
  <si>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</si>
  <si>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</si>
  <si>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</si>
  <si>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</si>
  <si>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</si>
  <si>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</si>
  <si>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</si>
  <si>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</si>
  <si>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</si>
  <si>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</si>
  <si>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</si>
  <si>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</si>
  <si>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</si>
  <si>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</si>
  <si>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</si>
  <si>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</si>
  <si>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</si>
  <si>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</si>
  <si>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</si>
  <si>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</si>
  <si>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</si>
  <si>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</si>
  <si>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</si>
  <si>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</si>
  <si>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</si>
  <si>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</si>
  <si>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</si>
  <si>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</si>
  <si>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</si>
  <si>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</si>
  <si>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</si>
  <si>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</si>
  <si>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</si>
  <si>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</si>
  <si>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</si>
  <si>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</si>
  <si>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</si>
  <si>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</si>
  <si>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</si>
  <si>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</si>
  <si>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</si>
  <si>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</si>
  <si>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</si>
  <si>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</si>
  <si>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</si>
  <si>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</si>
  <si>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</si>
  <si>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</si>
  <si>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</si>
  <si>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</si>
  <si>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</si>
  <si>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</si>
  <si>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</si>
  <si>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</si>
  <si>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</si>
  <si>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</si>
  <si>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</si>
  <si>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</si>
  <si>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</si>
  <si>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</si>
  <si>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</si>
  <si>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</si>
  <si>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</si>
  <si>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</si>
  <si>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</si>
  <si>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</si>
  <si>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</si>
  <si>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</si>
  <si>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</si>
  <si>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</si>
  <si>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</si>
  <si>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</si>
  <si>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</si>
  <si>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</si>
  <si>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</si>
  <si>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</si>
  <si>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</si>
  <si>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</si>
  <si>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</si>
  <si>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</si>
  <si>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</si>
  <si>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</si>
  <si>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</si>
  <si>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</si>
  <si>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</si>
  <si>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</si>
  <si>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</si>
  <si>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</si>
  <si>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</si>
  <si>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</si>
  <si>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</si>
  <si>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</si>
  <si>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</si>
  <si>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</si>
  <si>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</si>
  <si>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</si>
  <si>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</si>
  <si>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</si>
  <si>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</si>
  <si>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</si>
  <si>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</si>
  <si>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</si>
  <si>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</si>
  <si>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</si>
  <si>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</si>
  <si>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</si>
  <si>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</si>
  <si>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</si>
  <si>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</si>
  <si>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</si>
  <si>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</si>
  <si>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</si>
  <si>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</si>
  <si>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</si>
  <si>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</si>
  <si>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</si>
  <si>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</si>
  <si>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</si>
  <si>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</si>
  <si>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</si>
  <si>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</si>
  <si>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</si>
  <si>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</si>
  <si>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</si>
  <si>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</si>
  <si>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</si>
  <si>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</si>
  <si>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</si>
  <si>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</si>
  <si>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</si>
  <si>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</si>
  <si>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</si>
  <si>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</si>
  <si>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</si>
  <si>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</si>
  <si>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</si>
  <si>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</si>
  <si>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</si>
  <si>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</si>
  <si>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</si>
  <si>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</si>
  <si>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</si>
  <si>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</si>
  <si>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</si>
  <si>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</si>
  <si>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</si>
  <si>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</si>
  <si>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</si>
  <si>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</si>
  <si>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</si>
  <si>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</si>
  <si>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</si>
  <si>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</si>
  <si>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</si>
  <si>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</si>
  <si>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</si>
  <si>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</si>
  <si>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</si>
  <si>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</si>
  <si>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</si>
  <si>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</si>
  <si>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</si>
  <si>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</si>
  <si>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</si>
  <si>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</si>
  <si>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</si>
  <si>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</si>
  <si>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</si>
  <si>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</si>
  <si>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</si>
  <si>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</si>
  <si>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</si>
  <si>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</si>
  <si>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</si>
  <si>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</si>
  <si>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</si>
  <si>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</si>
  <si>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</si>
  <si>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</si>
  <si>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</si>
  <si>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</si>
  <si>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</si>
  <si>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</si>
  <si>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</si>
  <si>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</si>
  <si>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</si>
  <si>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</si>
  <si>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</si>
  <si>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</si>
  <si>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</si>
  <si>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</si>
  <si>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</si>
  <si>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</si>
  <si>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</si>
  <si>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</si>
  <si>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</si>
  <si>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</si>
  <si>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</si>
  <si>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</si>
  <si>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</si>
  <si>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</si>
  <si>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</si>
  <si>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</si>
  <si>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</si>
  <si>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</si>
  <si>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</si>
  <si>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</si>
  <si>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</si>
  <si>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</si>
  <si>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</si>
  <si>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</si>
  <si>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</si>
  <si>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</si>
  <si>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</si>
  <si>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</si>
  <si>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</si>
  <si>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</si>
  <si>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</si>
  <si>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</si>
  <si>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</si>
  <si>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</si>
  <si>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</si>
  <si>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</si>
  <si>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</si>
  <si>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</si>
  <si>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</si>
  <si>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</si>
  <si>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</si>
  <si>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</si>
  <si>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</si>
  <si>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</si>
  <si>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</si>
  <si>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</si>
  <si>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</si>
  <si>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</si>
  <si>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</si>
  <si>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</si>
  <si>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</si>
  <si>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</si>
  <si>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</si>
  <si>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</si>
  <si>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</si>
  <si>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</si>
  <si>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</si>
  <si>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</si>
  <si>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</si>
  <si>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</si>
  <si>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</si>
  <si>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</si>
  <si>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</si>
  <si>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</si>
  <si>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</si>
  <si>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</si>
  <si>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</si>
  <si>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</si>
  <si>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</si>
  <si>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</si>
  <si>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</si>
  <si>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</si>
  <si>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</si>
  <si>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</si>
  <si>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</si>
  <si>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</si>
  <si>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</si>
  <si>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</si>
  <si>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</si>
  <si>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</si>
  <si>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</si>
  <si>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</si>
  <si>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</si>
  <si>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</si>
  <si>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</si>
  <si>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</si>
  <si>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</si>
  <si>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</si>
  <si>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</si>
  <si>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</si>
  <si>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</si>
  <si>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</si>
  <si>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</si>
  <si>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</si>
  <si>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</si>
  <si>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</si>
  <si>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</si>
  <si>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</si>
  <si>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</si>
  <si>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</si>
  <si>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</si>
  <si>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</si>
  <si>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</si>
  <si>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</si>
  <si>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</si>
  <si>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</si>
  <si>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</si>
  <si>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</si>
  <si>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</si>
  <si>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</si>
  <si>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</si>
  <si>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</si>
  <si>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</si>
  <si>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</si>
  <si>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</si>
  <si>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</si>
  <si>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</si>
  <si>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</si>
  <si>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</si>
  <si>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</si>
  <si>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</si>
  <si>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</si>
  <si>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</si>
  <si>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</si>
  <si>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</si>
  <si>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</si>
  <si>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</si>
  <si>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</si>
  <si>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</si>
  <si>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</si>
  <si>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</si>
  <si>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</si>
  <si>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</si>
  <si>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</si>
  <si>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</si>
  <si>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</si>
  <si>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</si>
  <si>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</si>
  <si>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</si>
  <si>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</si>
  <si>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</si>
  <si>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</si>
  <si>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</si>
  <si>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</si>
  <si>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</si>
  <si>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</si>
  <si>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</si>
  <si>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</si>
  <si>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</si>
  <si>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</si>
  <si>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</si>
  <si>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</si>
  <si>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</si>
  <si>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</si>
  <si>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</si>
  <si>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</si>
  <si>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</si>
  <si>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</si>
  <si>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</si>
  <si>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</si>
  <si>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</si>
  <si>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</si>
  <si>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</si>
  <si>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</si>
  <si>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</si>
  <si>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</si>
  <si>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</si>
  <si>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</si>
  <si>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</si>
  <si>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</si>
  <si>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</si>
  <si>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</si>
  <si>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</si>
  <si>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</si>
  <si>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</si>
  <si>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</si>
  <si>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</si>
  <si>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</si>
  <si>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</si>
  <si>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</si>
  <si>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</si>
  <si>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</si>
  <si>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</si>
  <si>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</si>
  <si>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</si>
  <si>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</si>
  <si>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</si>
  <si>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</si>
  <si>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</si>
  <si>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</si>
  <si>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</si>
  <si>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</si>
  <si>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</si>
  <si>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</si>
  <si>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</si>
  <si>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</si>
  <si>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</si>
  <si>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</si>
  <si>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</si>
  <si>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</si>
  <si>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</si>
  <si>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</si>
  <si>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</si>
  <si>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</si>
  <si>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</si>
  <si>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</si>
  <si>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</si>
  <si>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</si>
  <si>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</si>
  <si>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</si>
  <si>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</si>
  <si>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</si>
  <si>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</si>
  <si>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</si>
  <si>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</si>
  <si>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</si>
  <si>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</si>
  <si>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</si>
  <si>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</si>
  <si>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</si>
  <si>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</si>
  <si>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</si>
  <si>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</si>
  <si>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</si>
  <si>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</si>
  <si>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</si>
  <si>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</si>
  <si>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</si>
  <si>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</si>
  <si>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</si>
  <si>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</si>
  <si>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</si>
  <si>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</si>
  <si>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</si>
  <si>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</si>
  <si>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</si>
  <si>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</si>
  <si>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</si>
  <si>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</si>
  <si>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</si>
  <si>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</si>
  <si>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</si>
  <si>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</si>
  <si>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</si>
  <si>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</si>
  <si>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</si>
  <si>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</si>
  <si>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</si>
  <si>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</si>
  <si>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</si>
  <si>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</si>
  <si>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</si>
  <si>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</si>
  <si>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</si>
  <si>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</si>
  <si>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</si>
  <si>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</si>
  <si>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</si>
  <si>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</si>
  <si>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</si>
  <si>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</si>
  <si>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</si>
  <si>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</si>
  <si>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</si>
  <si>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</si>
  <si>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</si>
  <si>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</si>
  <si>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</si>
  <si>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</si>
  <si>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</si>
  <si>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</si>
  <si>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</si>
  <si>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</si>
  <si>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</si>
  <si>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</si>
  <si>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</si>
  <si>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</si>
  <si>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</si>
  <si>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</si>
  <si>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</si>
  <si>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</si>
  <si>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</si>
  <si>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</si>
  <si>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</si>
  <si>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</si>
  <si>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</si>
  <si>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</si>
  <si>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</si>
  <si>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</si>
  <si>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</si>
  <si>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</si>
  <si>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</si>
  <si>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</si>
  <si>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</si>
  <si>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</si>
  <si>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</si>
  <si>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</si>
  <si>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</si>
  <si>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</si>
  <si>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</si>
  <si>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</si>
  <si>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</si>
  <si>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</si>
  <si>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</si>
  <si>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</si>
  <si>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</si>
  <si>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</si>
  <si>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</si>
  <si>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</si>
  <si>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</si>
  <si>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</si>
  <si>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</si>
  <si>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</si>
  <si>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</si>
  <si>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</si>
  <si>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</si>
  <si>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</si>
  <si>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</si>
  <si>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</si>
  <si>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</si>
  <si>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</si>
  <si>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</si>
  <si>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</si>
  <si>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</si>
  <si>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</si>
  <si>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</si>
  <si>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</si>
  <si>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</si>
  <si>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</si>
  <si>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</si>
  <si>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</si>
  <si>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</si>
  <si>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</si>
  <si>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</si>
  <si>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</si>
  <si>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</si>
  <si>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</si>
  <si>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</si>
  <si>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</si>
  <si>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</si>
  <si>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</si>
  <si>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</si>
  <si>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</si>
  <si>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</si>
  <si>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</si>
  <si>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</si>
  <si>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</si>
  <si>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</si>
  <si>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</si>
  <si>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</si>
  <si>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</si>
  <si>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</si>
  <si>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</si>
  <si>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</si>
  <si>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</si>
  <si>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</si>
  <si>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</si>
  <si>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</si>
  <si>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</si>
  <si>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</si>
  <si>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</si>
  <si>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</si>
  <si>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</si>
  <si>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</si>
  <si>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</si>
  <si>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</si>
  <si>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</si>
  <si>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</si>
  <si>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</si>
  <si>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</si>
  <si>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</si>
  <si>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</si>
  <si>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</si>
  <si>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</si>
  <si>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</si>
  <si>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</si>
  <si>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</si>
  <si>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</si>
  <si>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</si>
  <si>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</si>
  <si>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</si>
  <si>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</si>
  <si>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</si>
  <si>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</si>
  <si>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</si>
  <si>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</si>
  <si>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</si>
  <si>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</si>
  <si>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</si>
  <si>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</si>
  <si>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</si>
  <si>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</si>
  <si>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</si>
  <si>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</si>
  <si>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</si>
  <si>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</si>
  <si>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</si>
  <si>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</si>
  <si>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</si>
  <si>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</si>
  <si>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</si>
  <si>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</si>
  <si>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</si>
  <si>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</si>
  <si>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</si>
  <si>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</si>
  <si>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</si>
  <si>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</si>
  <si>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</si>
  <si>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</si>
  <si>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</si>
  <si>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</si>
  <si>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</si>
  <si>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</si>
  <si>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</si>
  <si>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</si>
  <si>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</si>
  <si>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</si>
  <si>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</si>
  <si>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</si>
  <si>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</si>
  <si>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</si>
  <si>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</si>
  <si>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</si>
  <si>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</si>
  <si>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</si>
  <si>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</si>
  <si>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</si>
  <si>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</si>
  <si>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</si>
  <si>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</si>
  <si>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</si>
  <si>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</si>
  <si>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</si>
  <si>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</si>
  <si>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</si>
  <si>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</si>
  <si>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</si>
  <si>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</si>
  <si>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</si>
  <si>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</si>
  <si>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</si>
  <si>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</si>
  <si>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</si>
  <si>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</si>
  <si>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</si>
  <si>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</si>
  <si>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</si>
  <si>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</si>
  <si>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</si>
  <si>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</si>
  <si>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</si>
  <si>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</si>
  <si>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</si>
  <si>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</si>
  <si>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</si>
  <si>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</si>
  <si>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</si>
  <si>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</si>
  <si>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</si>
  <si>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</si>
  <si>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</si>
  <si>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</si>
  <si>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</si>
  <si>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</si>
  <si>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</si>
  <si>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</si>
  <si>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</si>
  <si>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</si>
  <si>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</si>
  <si>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</si>
  <si>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</si>
  <si>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</si>
  <si>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</si>
  <si>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</si>
  <si>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</si>
  <si>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</si>
  <si>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</si>
  <si>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</si>
  <si>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</si>
  <si>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</si>
  <si>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</si>
  <si>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</si>
  <si>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</si>
  <si>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</si>
  <si>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</si>
  <si>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</si>
  <si>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</si>
  <si>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</si>
  <si>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</si>
  <si>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</si>
  <si>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</si>
  <si>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</si>
  <si>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</si>
  <si>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</si>
  <si>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</si>
  <si>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</si>
  <si>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</si>
  <si>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</si>
  <si>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</si>
  <si>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</si>
  <si>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</si>
  <si>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</si>
  <si>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</si>
  <si>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</si>
  <si>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</si>
  <si>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</si>
  <si>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</si>
  <si>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</si>
  <si>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</si>
  <si>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</si>
  <si>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</si>
  <si>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</si>
  <si>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</si>
  <si>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</si>
  <si>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</si>
  <si>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</si>
  <si>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</si>
  <si>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</si>
  <si>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</si>
  <si>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</si>
  <si>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</si>
  <si>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</si>
  <si>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</si>
  <si>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</si>
  <si>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</si>
  <si>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</si>
  <si>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</si>
  <si>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</si>
  <si>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</si>
  <si>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</si>
  <si>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</si>
  <si>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</si>
  <si>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</si>
  <si>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</si>
  <si>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</si>
  <si>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</si>
  <si>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</si>
  <si>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</si>
  <si>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</si>
  <si>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</si>
  <si>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</si>
  <si>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</si>
  <si>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</si>
  <si>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</si>
  <si>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</si>
  <si>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</si>
  <si>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</si>
  <si>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</si>
  <si>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</si>
  <si>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</si>
  <si>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</si>
  <si>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</si>
  <si>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</si>
  <si>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</si>
  <si>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</si>
  <si>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</si>
  <si>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</si>
  <si>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</si>
  <si>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</si>
  <si>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</si>
  <si>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</si>
  <si>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</si>
  <si>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</si>
  <si>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</si>
  <si>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</si>
  <si>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</si>
  <si>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</si>
  <si>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</si>
  <si>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</si>
  <si>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</si>
  <si>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</si>
  <si>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</si>
  <si>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</si>
  <si>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</si>
  <si>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</si>
  <si>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</si>
  <si>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</si>
  <si>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</si>
  <si>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</si>
  <si>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</si>
  <si>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</si>
  <si>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</si>
  <si>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</si>
  <si>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</si>
  <si>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</si>
  <si>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</si>
  <si>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</si>
  <si>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</si>
  <si>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</si>
  <si>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</si>
  <si>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</si>
  <si>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</si>
  <si>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</si>
  <si>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</si>
  <si>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</si>
  <si>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</si>
  <si>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</si>
  <si>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</si>
  <si>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</si>
  <si>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</si>
  <si>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</si>
  <si>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</si>
  <si>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</si>
  <si>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</si>
  <si>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</si>
  <si>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</si>
  <si>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</si>
  <si>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</si>
  <si>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</si>
  <si>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</si>
  <si>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</si>
  <si>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</si>
  <si>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</si>
  <si>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</si>
  <si>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</si>
  <si>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</si>
  <si>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</si>
  <si>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</si>
  <si>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</si>
  <si>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</si>
  <si>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</si>
  <si>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</si>
  <si>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</si>
  <si>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</si>
  <si>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</si>
  <si>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</si>
  <si>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</si>
  <si>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</si>
  <si>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</si>
  <si>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</si>
  <si>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</si>
  <si>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</si>
  <si>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</si>
  <si>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</si>
  <si>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</si>
  <si>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</si>
  <si>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</si>
  <si>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</si>
  <si>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</si>
  <si>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</si>
  <si>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</si>
  <si>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</si>
  <si>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</si>
  <si>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</si>
  <si>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</si>
  <si>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</si>
  <si>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</si>
  <si>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</si>
  <si>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</si>
  <si>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</si>
  <si>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</si>
  <si>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</si>
  <si>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</si>
  <si>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</si>
  <si>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</si>
  <si>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</si>
  <si>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</si>
  <si>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</si>
  <si>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</si>
  <si>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</si>
  <si>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</si>
  <si>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</si>
  <si>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</si>
  <si>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</si>
  <si>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</si>
  <si>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</si>
  <si>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</si>
  <si>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</si>
  <si>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</si>
  <si>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</si>
  <si>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</si>
  <si>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</si>
  <si>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</si>
  <si>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</si>
  <si>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</si>
  <si>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</si>
  <si>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</si>
  <si>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</si>
  <si>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</si>
  <si>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</si>
  <si>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</si>
  <si>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</si>
  <si>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</si>
  <si>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</si>
  <si>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</si>
  <si>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</si>
  <si>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</si>
  <si>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</si>
  <si>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</si>
  <si>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</si>
  <si>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</si>
  <si>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</si>
  <si>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</si>
  <si>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</si>
  <si>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</si>
  <si>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</si>
  <si>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</si>
  <si>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</si>
  <si>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</si>
  <si>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</si>
  <si>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</si>
  <si>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</si>
  <si>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</si>
  <si>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</si>
  <si>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</si>
  <si>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</si>
  <si>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</si>
  <si>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</si>
  <si>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</si>
  <si>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</si>
  <si>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</si>
  <si>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</si>
  <si>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</si>
  <si>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</si>
  <si>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</si>
  <si>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</si>
  <si>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</si>
  <si>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</si>
  <si>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</si>
  <si>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</si>
  <si>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</si>
  <si>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</si>
  <si>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</si>
  <si>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</si>
  <si>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</si>
  <si>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</si>
  <si>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</si>
  <si>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</si>
  <si>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</si>
  <si>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</si>
  <si>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</si>
  <si>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</si>
  <si>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</si>
  <si>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</si>
  <si>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</si>
  <si>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</si>
  <si>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</si>
  <si>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</si>
  <si>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</si>
  <si>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</si>
  <si>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</si>
  <si>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</si>
  <si>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</si>
  <si>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</si>
  <si>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</si>
  <si>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</si>
  <si>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</si>
  <si>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</si>
  <si>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</si>
  <si>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</si>
  <si>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</si>
  <si>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</si>
  <si>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</si>
  <si>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</si>
  <si>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</si>
  <si>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</si>
  <si>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</si>
  <si>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</si>
  <si>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</si>
  <si>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</si>
  <si>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</si>
  <si>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</si>
  <si>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</si>
  <si>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</si>
  <si>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</si>
  <si>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</si>
  <si>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</si>
  <si>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</si>
  <si>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</si>
  <si>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</si>
  <si>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</si>
  <si>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</si>
  <si>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</si>
  <si>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</si>
  <si>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</si>
  <si>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</si>
  <si>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</si>
  <si>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</si>
  <si>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</si>
  <si>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</si>
  <si>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</si>
  <si>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</si>
  <si>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</si>
  <si>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</si>
  <si>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</si>
  <si>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</si>
  <si>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</si>
  <si>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</si>
  <si>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</si>
  <si>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</si>
  <si>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</si>
  <si>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</si>
  <si>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</si>
  <si>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</si>
  <si>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</si>
  <si>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</si>
  <si>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</si>
  <si>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</si>
  <si>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</si>
  <si>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</si>
  <si>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</si>
  <si>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</si>
  <si>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</si>
  <si>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</si>
  <si>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</si>
  <si>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</si>
  <si>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</si>
  <si>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</si>
  <si>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</si>
  <si>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</si>
  <si>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</si>
  <si>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</si>
  <si>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</si>
  <si>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</si>
  <si>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</si>
  <si>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</si>
  <si>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</si>
  <si>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</si>
  <si>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</si>
  <si>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</si>
  <si>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</si>
  <si>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</si>
  <si>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</si>
  <si>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</si>
  <si>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</si>
  <si>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</si>
  <si>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</si>
  <si>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</si>
  <si>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</si>
  <si>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</si>
  <si>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</si>
  <si>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</si>
  <si>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</si>
  <si>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</si>
  <si>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</si>
  <si>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</si>
  <si>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</si>
  <si>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</si>
  <si>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</si>
  <si>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</si>
  <si>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</si>
  <si>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</si>
  <si>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</si>
  <si>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</si>
  <si>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</si>
  <si>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</si>
  <si>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</si>
  <si>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</si>
  <si>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</si>
  <si>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</si>
  <si>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</si>
  <si>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</si>
  <si>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</si>
  <si>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</si>
  <si>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</si>
  <si>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</si>
  <si>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</si>
  <si>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</si>
  <si>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</si>
  <si>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</si>
  <si>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</si>
  <si>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</si>
  <si>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</si>
  <si>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</si>
  <si>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</si>
  <si>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</si>
  <si>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</si>
  <si>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</si>
  <si>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</si>
  <si>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</si>
  <si>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</si>
  <si>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</si>
  <si>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</si>
  <si>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</si>
  <si>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</si>
  <si>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</si>
  <si>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</si>
  <si>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</si>
  <si>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</si>
  <si>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</si>
  <si>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</si>
  <si>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</si>
  <si>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</si>
  <si>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</si>
  <si>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</si>
  <si>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</si>
  <si>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</si>
  <si>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</si>
  <si>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</si>
  <si>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</si>
  <si>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</si>
  <si>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</si>
  <si>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</si>
  <si>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</si>
  <si>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</si>
  <si>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</si>
  <si>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</si>
  <si>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</si>
  <si>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</si>
  <si>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</si>
  <si>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</si>
  <si>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</si>
  <si>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</si>
  <si>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</si>
  <si>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</si>
  <si>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</si>
  <si>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</si>
  <si>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</si>
  <si>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</si>
  <si>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</si>
  <si>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</si>
  <si>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</si>
  <si>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</si>
  <si>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</si>
  <si>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</si>
  <si>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</si>
  <si>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</si>
  <si>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</si>
  <si>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</si>
  <si>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</si>
  <si>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</si>
  <si>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</si>
  <si>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</si>
  <si>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</si>
  <si>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</si>
  <si>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</si>
  <si>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</si>
  <si>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</si>
  <si>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</si>
  <si>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</si>
  <si>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</si>
  <si>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</si>
  <si>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</si>
  <si>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</si>
  <si>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</si>
  <si>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</si>
  <si>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</si>
  <si>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</si>
  <si>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</si>
  <si>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</si>
  <si>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</si>
  <si>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</si>
  <si>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</si>
  <si>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</si>
  <si>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</si>
  <si>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</si>
  <si>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</si>
  <si>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</si>
  <si>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</si>
  <si>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</si>
  <si>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</si>
  <si>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</si>
  <si>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</si>
  <si>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</si>
  <si>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</si>
  <si>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</si>
  <si>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</si>
  <si>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</si>
  <si>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</si>
  <si>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</si>
  <si>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</si>
  <si>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</si>
  <si>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</si>
  <si>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</si>
  <si>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</si>
  <si>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</si>
  <si>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</si>
  <si>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</si>
  <si>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</si>
  <si>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</si>
  <si>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</si>
  <si>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</si>
  <si>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</si>
  <si>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</si>
  <si>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</si>
  <si>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</si>
  <si>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</si>
  <si>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</si>
  <si>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</si>
  <si>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</si>
  <si>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</si>
  <si>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</si>
  <si>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</si>
  <si>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</si>
  <si>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</si>
  <si>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</si>
  <si>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</si>
  <si>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</si>
  <si>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</si>
  <si>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</si>
  <si>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</si>
  <si>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</si>
  <si>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</si>
  <si>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</si>
  <si>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</si>
  <si>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</si>
  <si>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</si>
  <si>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</si>
  <si>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</si>
  <si>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</si>
  <si>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</si>
  <si>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</si>
  <si>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</si>
  <si>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</si>
  <si>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</si>
  <si>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</si>
  <si>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</si>
  <si>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</si>
  <si>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</si>
  <si>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</si>
  <si>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</si>
  <si>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</si>
  <si>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</si>
  <si>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</si>
  <si>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</si>
  <si>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</si>
  <si>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</si>
  <si>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</si>
  <si>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</si>
  <si>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</si>
  <si>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</si>
  <si>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</si>
  <si>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</si>
  <si>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</si>
  <si>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</si>
  <si>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</si>
  <si>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</si>
  <si>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</si>
  <si>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</si>
  <si>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</si>
  <si>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</si>
  <si>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</si>
  <si>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</si>
  <si>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</si>
  <si>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</si>
  <si>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</si>
  <si>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</si>
  <si>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</si>
  <si>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</si>
  <si>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</si>
  <si>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</si>
  <si>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</si>
  <si>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</si>
  <si>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</si>
  <si>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</si>
  <si>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</si>
  <si>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</si>
  <si>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</si>
  <si>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</si>
  <si>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</si>
  <si>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</si>
  <si>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</si>
  <si>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</si>
  <si>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</si>
  <si>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</si>
  <si>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</si>
  <si>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</si>
  <si>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</si>
  <si>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</si>
  <si>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</si>
  <si>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</si>
  <si>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</si>
  <si>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</si>
  <si>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</si>
  <si>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</si>
  <si>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</si>
  <si>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</si>
  <si>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</si>
  <si>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</si>
  <si>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</si>
  <si>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</si>
  <si>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</si>
  <si>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</si>
  <si>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</si>
  <si>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</si>
  <si>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</si>
  <si>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</si>
  <si>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</si>
  <si>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</si>
  <si>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</si>
  <si>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</si>
  <si>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</si>
  <si>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</si>
  <si>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</si>
  <si>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</si>
  <si>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</si>
  <si>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</si>
  <si>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</si>
  <si>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</si>
  <si>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</si>
  <si>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</si>
  <si>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</si>
  <si>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</si>
  <si>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</si>
  <si>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</si>
  <si>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</si>
  <si>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</si>
  <si>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</si>
  <si>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</si>
  <si>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</si>
  <si>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</si>
  <si>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</si>
  <si>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</si>
  <si>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</si>
  <si>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</si>
  <si>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</si>
  <si>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</si>
  <si>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</si>
  <si>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</si>
  <si>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</si>
  <si>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</si>
  <si>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</si>
  <si>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</si>
  <si>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</si>
  <si>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</si>
  <si>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</si>
  <si>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</si>
  <si>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</si>
  <si>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</si>
  <si>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</si>
  <si>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</si>
  <si>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</si>
  <si>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</si>
  <si>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</si>
  <si>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</si>
  <si>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</si>
  <si>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</si>
  <si>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</si>
  <si>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</si>
  <si>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</si>
  <si>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</si>
  <si>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</si>
  <si>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</si>
  <si>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</si>
  <si>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</si>
  <si>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</si>
  <si>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</si>
  <si>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</si>
  <si>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</si>
  <si>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</si>
  <si>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</si>
  <si>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</si>
  <si>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</si>
  <si>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</si>
  <si>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</si>
  <si>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</si>
  <si>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</si>
  <si>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</si>
  <si>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</si>
  <si>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</si>
  <si>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</si>
  <si>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</si>
  <si>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</si>
  <si>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</si>
  <si>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</si>
  <si>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</si>
  <si>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</si>
  <si>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</si>
  <si>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</si>
  <si>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</si>
  <si>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</si>
  <si>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</si>
  <si>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</si>
  <si>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</si>
  <si>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</si>
  <si>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</si>
  <si>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</si>
  <si>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</si>
  <si>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</si>
  <si>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</si>
  <si>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</si>
  <si>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</si>
  <si>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</si>
  <si>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</si>
  <si>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</si>
  <si>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</si>
  <si>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</si>
  <si>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</si>
  <si>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</si>
  <si>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</si>
  <si>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</si>
  <si>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</si>
  <si>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</si>
  <si>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</si>
  <si>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</si>
  <si>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</si>
  <si>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</si>
  <si>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</si>
  <si>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</si>
  <si>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</si>
  <si>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</si>
  <si>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</si>
  <si>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</si>
  <si>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</si>
  <si>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</si>
  <si>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</si>
  <si>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</si>
  <si>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</si>
  <si>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</si>
  <si>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</si>
  <si>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</si>
  <si>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</si>
  <si>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</si>
  <si>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</si>
  <si>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</si>
  <si>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</si>
  <si>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</si>
  <si>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</si>
  <si>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</si>
  <si>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</si>
  <si>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</si>
  <si>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</si>
  <si>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</si>
  <si>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</si>
  <si>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</si>
  <si>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</si>
  <si>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</si>
  <si>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</si>
  <si>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</si>
  <si>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</si>
  <si>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</si>
  <si>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</si>
  <si>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</si>
  <si>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</si>
  <si>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</si>
  <si>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</si>
  <si>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</si>
  <si>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</si>
  <si>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</si>
  <si>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</si>
  <si>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</si>
  <si>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</si>
  <si>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</si>
  <si>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</si>
  <si>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</si>
  <si>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</si>
  <si>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</si>
  <si>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</si>
  <si>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</si>
  <si>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</si>
  <si>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</si>
  <si>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</si>
  <si>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</si>
  <si>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</si>
  <si>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</si>
  <si>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</si>
  <si>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</si>
  <si>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</si>
  <si>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</si>
  <si>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</si>
  <si>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</si>
  <si>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</si>
  <si>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</si>
  <si>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</si>
  <si>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</si>
  <si>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</si>
  <si>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</si>
  <si>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</si>
  <si>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</si>
  <si>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</si>
  <si>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</si>
  <si>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</si>
  <si>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</si>
  <si>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</si>
  <si>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</si>
  <si>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</si>
  <si>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</si>
  <si>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</si>
  <si>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</si>
  <si>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</si>
  <si>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</si>
  <si>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</si>
  <si>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</si>
  <si>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</si>
  <si>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</si>
  <si>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</si>
  <si>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</si>
  <si>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</si>
  <si>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</si>
  <si>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</si>
  <si>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</si>
  <si>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</si>
  <si>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</si>
  <si>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</si>
  <si>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</si>
  <si>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</si>
  <si>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</si>
  <si>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</si>
  <si>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</si>
  <si>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</si>
  <si>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</si>
  <si>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</si>
  <si>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</si>
  <si>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</si>
  <si>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</si>
  <si>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</si>
  <si>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</si>
  <si>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</si>
  <si>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</si>
  <si>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</si>
  <si>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</si>
  <si>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</si>
  <si>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</si>
  <si>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</si>
  <si>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</si>
  <si>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</si>
  <si>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</si>
  <si>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</si>
  <si>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</si>
  <si>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</si>
  <si>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</si>
  <si>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</si>
  <si>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</si>
  <si>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</si>
  <si>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</si>
  <si>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</si>
  <si>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</si>
  <si>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</si>
  <si>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</si>
  <si>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</si>
  <si>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</si>
  <si>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</si>
  <si>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</si>
  <si>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</si>
  <si>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</si>
  <si>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</si>
  <si>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</si>
  <si>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</si>
  <si>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</si>
  <si>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</si>
  <si>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</si>
  <si>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</si>
  <si>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</si>
  <si>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</si>
  <si>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</si>
  <si>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</si>
  <si>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</si>
  <si>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</si>
  <si>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</si>
  <si>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</si>
  <si>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</si>
  <si>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</si>
  <si>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</si>
  <si>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</si>
  <si>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</si>
  <si>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</si>
  <si>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</si>
  <si>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</si>
  <si>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</si>
  <si>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</si>
  <si>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</si>
  <si>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</si>
  <si>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</si>
  <si>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</si>
  <si>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</si>
  <si>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</si>
  <si>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</si>
  <si>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</si>
  <si>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</si>
  <si>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</si>
  <si>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</si>
  <si>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</si>
  <si>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</si>
  <si>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</si>
  <si>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</si>
  <si>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</si>
  <si>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</si>
  <si>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</si>
  <si>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</si>
  <si>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</si>
  <si>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</si>
  <si>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</si>
  <si>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</si>
  <si>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</si>
  <si>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</si>
  <si>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</si>
  <si>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</si>
  <si>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</si>
  <si>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</si>
  <si>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</si>
  <si>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</si>
  <si>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</si>
  <si>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</si>
  <si>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</si>
  <si>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</si>
  <si>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</si>
  <si>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</si>
  <si>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</si>
  <si>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</si>
  <si>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</si>
  <si>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</si>
  <si>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</si>
  <si>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</si>
  <si>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</si>
  <si>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</si>
  <si>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</si>
  <si>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</si>
  <si>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</si>
  <si>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</si>
  <si>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</si>
  <si>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</si>
  <si>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</si>
  <si>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</si>
  <si>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</si>
  <si>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</si>
  <si>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</si>
  <si>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</si>
  <si>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</si>
  <si>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</si>
  <si>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</si>
  <si>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</si>
  <si>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</si>
  <si>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</si>
  <si>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</si>
  <si>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</si>
  <si>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</si>
  <si>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</si>
  <si>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</si>
  <si>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</si>
  <si>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</si>
  <si>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</si>
  <si>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</si>
  <si>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</si>
  <si>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</si>
  <si>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</si>
  <si>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</si>
  <si>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</si>
  <si>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</si>
  <si>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</si>
  <si>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</si>
  <si>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</si>
  <si>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</si>
  <si>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</si>
  <si>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</si>
  <si>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</si>
  <si>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</si>
  <si>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</si>
  <si>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</si>
  <si>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</si>
  <si>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</si>
  <si>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</si>
  <si>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</si>
  <si>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</si>
  <si>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</si>
  <si>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</si>
  <si>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</si>
  <si>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</si>
  <si>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</si>
  <si>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</si>
  <si>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</si>
  <si>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</si>
  <si>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</si>
  <si>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</si>
  <si>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</si>
  <si>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</si>
  <si>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</si>
  <si>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</si>
  <si>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</si>
  <si>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</si>
  <si>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</si>
  <si>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</si>
  <si>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</si>
  <si>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</si>
  <si>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</si>
  <si>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</si>
  <si>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</si>
  <si>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</si>
  <si>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</si>
  <si>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</si>
  <si>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</si>
  <si>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</si>
  <si>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</si>
  <si>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</si>
  <si>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</si>
  <si>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</si>
  <si>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</si>
  <si>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</si>
  <si>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</si>
  <si>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</si>
  <si>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</si>
  <si>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</si>
  <si>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</si>
  <si>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</si>
  <si>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</si>
  <si>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</si>
  <si>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</si>
  <si>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</si>
  <si>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</si>
  <si>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</si>
  <si>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</si>
  <si>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</si>
  <si>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</si>
  <si>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</si>
  <si>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</si>
  <si>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</si>
  <si>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</si>
  <si>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</si>
  <si>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</si>
  <si>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</si>
  <si>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</si>
  <si>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</si>
  <si>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</si>
  <si>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</si>
  <si>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</si>
  <si>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</si>
  <si>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</si>
  <si>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</si>
  <si>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</si>
  <si>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</si>
  <si>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</si>
  <si>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</si>
  <si>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</si>
  <si>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</si>
  <si>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</si>
  <si>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</si>
  <si>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</si>
  <si>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</si>
  <si>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</si>
  <si>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</si>
  <si>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</si>
  <si>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</si>
  <si>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</si>
  <si>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</si>
  <si>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</si>
  <si>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</si>
  <si>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</si>
  <si>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</si>
  <si>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</si>
  <si>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</si>
  <si>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</si>
  <si>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</si>
  <si>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</si>
  <si>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</si>
  <si>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</si>
  <si>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</si>
  <si>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</si>
  <si>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</si>
  <si>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</si>
  <si>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</si>
  <si>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</si>
  <si>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</si>
  <si>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</si>
  <si>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</si>
  <si>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</si>
  <si>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</si>
  <si>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</si>
  <si>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</si>
  <si>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</si>
  <si>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</si>
  <si>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</si>
  <si>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</si>
  <si>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</si>
  <si>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</si>
  <si>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</si>
  <si>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</si>
  <si>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</si>
  <si>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</si>
  <si>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</si>
  <si>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</si>
  <si>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</si>
  <si>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</si>
  <si>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</si>
  <si>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</si>
  <si>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</si>
  <si>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</si>
  <si>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</si>
  <si>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</si>
  <si>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</si>
  <si>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</si>
  <si>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</si>
  <si>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</si>
  <si>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</si>
  <si>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</si>
  <si>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</si>
  <si>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</si>
  <si>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</si>
  <si>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</si>
  <si>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</si>
  <si>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</si>
  <si>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</si>
  <si>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</si>
  <si>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</si>
  <si>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</si>
  <si>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</si>
  <si>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</si>
  <si>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</si>
  <si>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</si>
  <si>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</si>
  <si>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</si>
  <si>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</si>
  <si>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</si>
  <si>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</si>
  <si>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</si>
  <si>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</si>
  <si>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</si>
  <si>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</si>
  <si>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</si>
  <si>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</si>
  <si>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</si>
  <si>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</si>
  <si>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</si>
  <si>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</si>
  <si>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</si>
  <si>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</si>
  <si>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</si>
  <si>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</si>
  <si>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</si>
  <si>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</si>
  <si>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</si>
  <si>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</si>
  <si>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</si>
  <si>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</si>
  <si>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</si>
  <si>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</si>
  <si>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</si>
  <si>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</si>
  <si>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</si>
  <si>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</si>
  <si>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</si>
  <si>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</si>
  <si>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</si>
  <si>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</si>
  <si>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</si>
  <si>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</si>
  <si>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</si>
  <si>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</si>
  <si>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</si>
  <si>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</si>
  <si>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</si>
  <si>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</si>
  <si>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</si>
  <si>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</si>
  <si>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</si>
  <si>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</si>
  <si>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</si>
  <si>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</si>
  <si>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</si>
  <si>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</si>
  <si>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</si>
  <si>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</si>
  <si>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</si>
  <si>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</si>
  <si>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</si>
  <si>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</si>
  <si>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</si>
  <si>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</si>
  <si>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</si>
  <si>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</si>
  <si>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</si>
  <si>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</si>
  <si>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</si>
  <si>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</si>
  <si>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</si>
  <si>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</si>
  <si>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</si>
  <si>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</si>
  <si>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</si>
  <si>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</si>
  <si>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</si>
  <si>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</si>
  <si>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</si>
  <si>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</si>
  <si>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</si>
  <si>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</si>
  <si>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</si>
  <si>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</si>
  <si>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</si>
  <si>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</si>
  <si>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</si>
  <si>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</si>
  <si>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</si>
  <si>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</si>
  <si>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</si>
  <si>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</si>
  <si>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</si>
  <si>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</si>
  <si>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</si>
  <si>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</si>
  <si>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</si>
  <si>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</si>
  <si>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</si>
  <si>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</si>
  <si>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</si>
  <si>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</si>
  <si>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</si>
  <si>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</si>
  <si>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</si>
  <si>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</si>
  <si>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</si>
  <si>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</si>
  <si>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</si>
  <si>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</si>
  <si>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</si>
  <si>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</si>
  <si>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</si>
  <si>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</si>
  <si>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</si>
  <si>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</si>
  <si>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</si>
  <si>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</si>
  <si>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</si>
  <si>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</si>
  <si>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</si>
  <si>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</si>
  <si>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</si>
  <si>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</si>
  <si>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</si>
  <si>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</si>
  <si>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</si>
  <si>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</si>
  <si>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</si>
  <si>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</si>
  <si>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</si>
  <si>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</si>
  <si>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</si>
  <si>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</si>
  <si>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</si>
  <si>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</si>
  <si>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</si>
  <si>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</si>
  <si>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</si>
  <si>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</si>
  <si>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</si>
  <si>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</si>
  <si>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</si>
  <si>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</si>
  <si>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</si>
  <si>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</si>
  <si>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</si>
  <si>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</si>
  <si>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</si>
  <si>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</si>
  <si>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</si>
  <si>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</si>
  <si>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</si>
  <si>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</si>
  <si>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</si>
  <si>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</si>
  <si>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</si>
  <si>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</si>
  <si>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</si>
  <si>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</si>
  <si>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</si>
  <si>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</si>
  <si>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</si>
  <si>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</si>
  <si>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</si>
  <si>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</si>
  <si>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</si>
  <si>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</si>
  <si>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</si>
  <si>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</si>
  <si>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</si>
  <si>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</si>
  <si>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</si>
  <si>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</si>
  <si>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</si>
  <si>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</si>
  <si>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</si>
  <si>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</si>
  <si>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</si>
  <si>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</si>
  <si>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</si>
  <si>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</si>
  <si>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</si>
  <si>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</si>
  <si>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</si>
  <si>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</si>
  <si>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</si>
  <si>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</si>
  <si>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</si>
  <si>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</si>
  <si>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</si>
  <si>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</si>
  <si>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</si>
  <si>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</si>
  <si>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</si>
  <si>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</si>
  <si>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</si>
  <si>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</si>
  <si>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</si>
  <si>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</si>
  <si>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</si>
  <si>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</si>
  <si>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</si>
  <si>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</si>
  <si>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</si>
  <si>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</si>
  <si>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</si>
  <si>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</si>
  <si>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</si>
  <si>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</si>
  <si>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</si>
  <si>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</si>
  <si>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</si>
  <si>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</si>
  <si>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</si>
  <si>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</si>
  <si>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</si>
  <si>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</si>
  <si>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</si>
  <si>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</si>
  <si>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</si>
  <si>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</si>
  <si>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</si>
  <si>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</si>
  <si>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</si>
  <si>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</si>
  <si>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</si>
  <si>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</si>
  <si>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</si>
  <si>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</si>
  <si>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</si>
  <si>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</si>
  <si>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</si>
  <si>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</si>
  <si>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</si>
  <si>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</si>
  <si>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</si>
  <si>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</si>
  <si>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</si>
  <si>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</si>
  <si>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</si>
  <si>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</si>
  <si>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</si>
  <si>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</si>
  <si>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</si>
  <si>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</si>
  <si>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</si>
  <si>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</si>
  <si>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</si>
  <si>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</si>
  <si>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</si>
  <si>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</si>
  <si>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</si>
  <si>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</si>
  <si>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</si>
  <si>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</si>
  <si>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</si>
  <si>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</si>
  <si>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</si>
  <si>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</si>
  <si>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</si>
  <si>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</si>
  <si>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</si>
  <si>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</si>
  <si>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</si>
  <si>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</si>
  <si>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</si>
  <si>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</si>
  <si>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</si>
  <si>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</si>
  <si>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</si>
  <si>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</si>
  <si>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</si>
  <si>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</si>
  <si>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</si>
  <si>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</si>
  <si>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</si>
  <si>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</si>
  <si>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</si>
  <si>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</si>
  <si>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</si>
  <si>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</si>
  <si>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</si>
  <si>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</si>
  <si>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</si>
  <si>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</si>
  <si>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</si>
  <si>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</si>
  <si>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</si>
  <si>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</si>
  <si>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</si>
  <si>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</si>
  <si>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</si>
  <si>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</si>
  <si>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</si>
  <si>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</si>
  <si>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</si>
  <si>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</si>
  <si>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</si>
  <si>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</si>
  <si>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</si>
  <si>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</si>
  <si>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</si>
  <si>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</si>
  <si>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</si>
  <si>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</si>
  <si>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</si>
  <si>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</si>
  <si>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</si>
  <si>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</si>
  <si>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</si>
  <si>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</si>
  <si>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</si>
  <si>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</si>
  <si>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</si>
  <si>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</si>
  <si>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</si>
  <si>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</si>
  <si>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</si>
  <si>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</si>
  <si>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</si>
  <si>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</si>
  <si>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</si>
  <si>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</si>
  <si>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</si>
  <si>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</si>
  <si>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</si>
  <si>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</si>
  <si>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</si>
  <si>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</si>
  <si>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</si>
  <si>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</si>
  <si>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</si>
  <si>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</si>
  <si>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</si>
  <si>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</si>
  <si>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</si>
  <si>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</si>
  <si>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</si>
  <si>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</si>
  <si>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</si>
  <si>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</si>
  <si>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</si>
  <si>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</si>
  <si>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</si>
  <si>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</si>
  <si>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</si>
  <si>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</si>
  <si>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</si>
  <si>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</si>
  <si>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</si>
  <si>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</si>
  <si>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</si>
  <si>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</si>
  <si>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</si>
  <si>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</si>
  <si>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</si>
  <si>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</si>
  <si>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</si>
  <si>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</si>
  <si>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</si>
  <si>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</si>
  <si>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</si>
  <si>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</si>
  <si>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</si>
  <si>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</si>
  <si>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</si>
  <si>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</si>
  <si>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</si>
  <si>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</si>
  <si>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</si>
  <si>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</si>
  <si>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</si>
  <si>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</si>
  <si>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</si>
  <si>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</si>
  <si>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</si>
  <si>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</si>
  <si>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</si>
  <si>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</si>
  <si>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</si>
  <si>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</si>
  <si>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</si>
  <si>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</si>
  <si>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</si>
  <si>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</si>
  <si>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</si>
  <si>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</si>
  <si>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</si>
  <si>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</si>
  <si>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</si>
  <si>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</si>
  <si>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</si>
  <si>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</si>
  <si>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</si>
  <si>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</si>
  <si>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</si>
  <si>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</si>
  <si>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</si>
  <si>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</si>
  <si>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</si>
  <si>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</si>
  <si>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</si>
  <si>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</si>
  <si>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</si>
  <si>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</si>
  <si>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</si>
  <si>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</si>
  <si>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</si>
  <si>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</si>
  <si>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</si>
  <si>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</si>
  <si>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</si>
  <si>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</si>
  <si>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</si>
  <si>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</si>
  <si>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</si>
  <si>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</si>
  <si>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</si>
  <si>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</si>
  <si>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</si>
  <si>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</si>
  <si>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</si>
  <si>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</si>
  <si>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</si>
  <si>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</si>
  <si>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</si>
  <si>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</si>
  <si>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</si>
  <si>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</si>
  <si>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</si>
  <si>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</si>
  <si>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</si>
  <si>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</si>
  <si>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</si>
  <si>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</si>
  <si>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</si>
  <si>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</si>
  <si>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</si>
  <si>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</si>
  <si>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</si>
  <si>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</si>
  <si>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</si>
  <si>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</si>
  <si>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</si>
  <si>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</si>
  <si>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</si>
  <si>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</si>
  <si>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</si>
  <si>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</si>
  <si>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</si>
  <si>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</si>
  <si>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</si>
  <si>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</si>
  <si>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</si>
  <si>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</si>
  <si>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</si>
  <si>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</si>
  <si>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</si>
  <si>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</si>
  <si>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</si>
  <si>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</si>
  <si>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</si>
  <si>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</si>
  <si>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</si>
  <si>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</si>
  <si>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</si>
  <si>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</si>
  <si>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</si>
  <si>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</si>
  <si>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</si>
  <si>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</si>
  <si>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</si>
  <si>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</si>
  <si>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</si>
  <si>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</si>
  <si>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</si>
  <si>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</si>
  <si>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</si>
  <si>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</si>
  <si>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</si>
  <si>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</si>
  <si>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</si>
  <si>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</si>
  <si>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</si>
  <si>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</si>
  <si>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</si>
  <si>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</si>
  <si>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</si>
  <si>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</si>
  <si>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</si>
  <si>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</si>
  <si>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</si>
  <si>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</si>
  <si>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</si>
  <si>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</si>
  <si>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</si>
  <si>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</si>
  <si>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</si>
  <si>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</si>
  <si>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</si>
  <si>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</si>
  <si>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</si>
  <si>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</si>
  <si>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</si>
  <si>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</si>
  <si>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</si>
  <si>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</si>
  <si>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</si>
  <si>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</si>
  <si>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</si>
  <si>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</si>
  <si>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</si>
  <si>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</si>
  <si>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</si>
  <si>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</si>
  <si>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</si>
  <si>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</si>
  <si>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</si>
  <si>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</si>
  <si>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</si>
  <si>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</si>
  <si>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</si>
  <si>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</si>
  <si>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</si>
  <si>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</si>
  <si>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</si>
  <si>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</si>
  <si>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</si>
  <si>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</si>
  <si>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</si>
  <si>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</si>
  <si>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</si>
  <si>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</si>
  <si>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</si>
  <si>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</si>
  <si>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</si>
  <si>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</si>
  <si>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</si>
  <si>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</si>
  <si>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</si>
  <si>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</si>
  <si>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</si>
  <si>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</si>
  <si>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</si>
  <si>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</si>
  <si>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</si>
  <si>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</si>
  <si>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</si>
  <si>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</si>
  <si>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</si>
  <si>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</si>
  <si>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</si>
  <si>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</si>
  <si>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</si>
  <si>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</si>
  <si>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</si>
  <si>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</si>
  <si>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</si>
  <si>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</si>
  <si>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</si>
  <si>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</si>
  <si>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</si>
  <si>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</si>
  <si>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</si>
  <si>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</si>
  <si>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</si>
  <si>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</si>
  <si>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</si>
  <si>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</si>
  <si>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</si>
  <si>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</si>
  <si>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</si>
  <si>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</si>
  <si>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</si>
  <si>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</si>
  <si>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</si>
  <si>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</si>
  <si>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</si>
  <si>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</si>
  <si>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</si>
  <si>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</si>
  <si>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</si>
  <si>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</si>
  <si>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</si>
  <si>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</si>
  <si>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</si>
  <si>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</si>
  <si>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</si>
  <si>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</si>
  <si>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</si>
  <si>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</si>
  <si>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</si>
  <si>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</si>
  <si>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</si>
  <si>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</si>
  <si>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</si>
  <si>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</si>
  <si>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</si>
  <si>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</si>
  <si>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</si>
  <si>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</si>
  <si>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</si>
  <si>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</si>
  <si>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</si>
  <si>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</si>
  <si>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</si>
  <si>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</si>
  <si>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</si>
  <si>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</si>
  <si>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</si>
  <si>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</si>
  <si>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</si>
  <si>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</si>
  <si>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</si>
  <si>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</si>
  <si>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</si>
  <si>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</si>
  <si>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</si>
  <si>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</si>
  <si>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</si>
  <si>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</si>
  <si>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</si>
  <si>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</si>
  <si>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</si>
  <si>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</si>
  <si>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</si>
  <si>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</si>
  <si>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</si>
  <si>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</si>
  <si>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</si>
  <si>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</si>
  <si>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</si>
  <si>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</si>
  <si>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</si>
  <si>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</si>
  <si>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</si>
  <si>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</si>
  <si>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</si>
  <si>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</si>
  <si>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</si>
  <si>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</si>
  <si>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</si>
  <si>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</si>
  <si>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</si>
  <si>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</si>
  <si>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</si>
  <si>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</si>
  <si>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</si>
  <si>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</si>
  <si>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</si>
  <si>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</si>
  <si>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</si>
  <si>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</si>
  <si>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</si>
  <si>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</si>
  <si>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</si>
  <si>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</si>
  <si>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</si>
  <si>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</si>
  <si>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</si>
  <si>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</si>
  <si>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</si>
  <si>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</si>
  <si>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</si>
  <si>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</si>
  <si>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</si>
  <si>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</si>
  <si>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</si>
  <si>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</si>
  <si>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</si>
  <si>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</si>
  <si>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</si>
  <si>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</si>
  <si>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</si>
  <si>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</si>
  <si>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</si>
  <si>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</si>
  <si>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</si>
  <si>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</si>
  <si>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</si>
  <si>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</si>
  <si>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</si>
  <si>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</si>
  <si>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</si>
  <si>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</si>
  <si>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</si>
  <si>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</si>
  <si>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</si>
  <si>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</si>
  <si>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</si>
  <si>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</si>
  <si>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</si>
  <si>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</si>
  <si>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</si>
  <si>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</si>
  <si>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</si>
  <si>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</si>
  <si>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</si>
  <si>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</si>
  <si>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</si>
  <si>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</si>
  <si>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</si>
  <si>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</si>
  <si>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</si>
  <si>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</si>
  <si>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</si>
  <si>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</si>
  <si>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</si>
  <si>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</si>
  <si>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</si>
  <si>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</si>
  <si>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</si>
  <si>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</si>
  <si>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</si>
  <si>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</si>
  <si>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</si>
  <si>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</si>
  <si>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</si>
  <si>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</si>
  <si>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</si>
  <si>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</si>
  <si>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</si>
  <si>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</si>
  <si>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</si>
  <si>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</si>
  <si>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</si>
  <si>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</si>
  <si>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</si>
  <si>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</si>
  <si>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</si>
  <si>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</si>
  <si>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</si>
  <si>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</si>
  <si>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</si>
  <si>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</si>
  <si>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</si>
  <si>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</si>
  <si>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</si>
  <si>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</si>
  <si>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</si>
  <si>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</si>
  <si>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</si>
  <si>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</si>
  <si>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</si>
  <si>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</si>
  <si>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</si>
  <si>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</si>
  <si>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</si>
  <si>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</si>
  <si>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</si>
  <si>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</si>
  <si>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</si>
  <si>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</si>
  <si>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</si>
  <si>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</si>
  <si>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</si>
  <si>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</si>
  <si>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</si>
  <si>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</si>
  <si>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</si>
  <si>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</si>
  <si>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</si>
  <si>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</si>
  <si>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</si>
  <si>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</si>
  <si>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</si>
  <si>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</si>
  <si>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</si>
  <si>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</si>
  <si>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</si>
  <si>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</si>
  <si>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</si>
  <si>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</si>
  <si>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</si>
  <si>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</si>
  <si>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</si>
  <si>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</si>
  <si>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</si>
  <si>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</si>
  <si>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</si>
  <si>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</si>
  <si>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</si>
  <si>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</si>
  <si>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</si>
  <si>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</si>
  <si>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</si>
  <si>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</si>
  <si>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</si>
  <si>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</si>
  <si>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</si>
  <si>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</si>
  <si>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</si>
  <si>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</si>
  <si>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</si>
  <si>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</si>
  <si>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</si>
  <si>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</si>
  <si>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</si>
  <si>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</si>
  <si>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</si>
  <si>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</si>
  <si>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</si>
  <si>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</si>
  <si>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</si>
  <si>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</si>
  <si>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</si>
  <si>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</si>
  <si>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</si>
  <si>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</si>
  <si>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</si>
  <si>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</si>
  <si>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</si>
  <si>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</si>
  <si>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</si>
  <si>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</si>
  <si>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</si>
  <si>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</si>
  <si>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</si>
  <si>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</si>
  <si>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</si>
  <si>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</si>
  <si>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</si>
  <si>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</si>
  <si>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</si>
  <si>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</si>
  <si>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</si>
  <si>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</si>
  <si>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</si>
  <si>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</si>
  <si>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</si>
  <si>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</si>
  <si>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</si>
  <si>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</si>
  <si>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</si>
  <si>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</si>
  <si>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</si>
  <si>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</si>
  <si>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</si>
  <si>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</si>
  <si>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</si>
  <si>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</si>
  <si>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</si>
  <si>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</si>
  <si>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</si>
  <si>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</si>
  <si>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</si>
  <si>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</si>
  <si>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</si>
  <si>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</si>
  <si>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</si>
  <si>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</si>
  <si>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</si>
  <si>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</si>
  <si>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</si>
  <si>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</si>
  <si>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</si>
  <si>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</si>
  <si>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</si>
  <si>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</si>
  <si>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</si>
  <si>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</si>
  <si>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</si>
  <si>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</si>
  <si>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</si>
  <si>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</si>
  <si>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</si>
  <si>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</si>
  <si>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</si>
  <si>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</si>
  <si>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</si>
  <si>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</si>
  <si>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</si>
  <si>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</si>
  <si>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</si>
  <si>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</si>
  <si>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</si>
  <si>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</si>
  <si>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</si>
  <si>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</si>
  <si>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</si>
  <si>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</si>
  <si>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</si>
  <si>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</si>
  <si>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</si>
  <si>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</si>
  <si>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</si>
  <si>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</si>
  <si>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</si>
  <si>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</si>
  <si>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</si>
  <si>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</si>
  <si>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</si>
  <si>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</si>
  <si>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</si>
  <si>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</si>
  <si>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</si>
  <si>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</si>
  <si>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</si>
  <si>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</si>
  <si>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</si>
  <si>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</si>
  <si>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</si>
  <si>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</si>
  <si>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</si>
  <si>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</si>
  <si>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</si>
  <si>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</si>
  <si>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</si>
  <si>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</si>
  <si>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</si>
  <si>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</si>
  <si>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</si>
  <si>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</si>
  <si>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</si>
  <si>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</si>
  <si>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</si>
  <si>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</si>
  <si>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</si>
  <si>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</si>
  <si>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</si>
  <si>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</si>
  <si>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</si>
  <si>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</si>
  <si>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</si>
  <si>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</si>
  <si>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</si>
  <si>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</si>
  <si>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</si>
  <si>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</si>
  <si>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</si>
  <si>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</si>
  <si>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</si>
  <si>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</si>
  <si>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</si>
  <si>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</si>
  <si>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</si>
  <si>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</si>
  <si>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</si>
  <si>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</si>
  <si>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</si>
  <si>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</si>
  <si>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</si>
  <si>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</si>
  <si>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</si>
  <si>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</si>
  <si>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</si>
  <si>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</si>
  <si>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</si>
  <si>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</si>
  <si>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</si>
  <si>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</si>
  <si>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</si>
  <si>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</si>
  <si>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</si>
  <si>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</si>
  <si>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</si>
  <si>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</si>
  <si>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</si>
  <si>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</si>
  <si>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</si>
  <si>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</si>
  <si>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</si>
  <si>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</si>
  <si>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</si>
  <si>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</si>
  <si>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</si>
  <si>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</si>
  <si>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</si>
  <si>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</si>
  <si>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</si>
  <si>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</si>
  <si>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</si>
  <si>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</si>
  <si>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</si>
  <si>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</si>
  <si>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</si>
  <si>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</si>
  <si>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</si>
  <si>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</si>
  <si>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</si>
  <si>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</si>
  <si>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</si>
  <si>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</si>
  <si>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</si>
  <si>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</si>
  <si>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</si>
  <si>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</si>
  <si>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</si>
  <si>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</si>
  <si>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</si>
  <si>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</si>
  <si>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</si>
  <si>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</si>
  <si>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</si>
  <si>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</si>
  <si>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</si>
  <si>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</si>
  <si>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</si>
  <si>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</si>
  <si>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</si>
  <si>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</si>
  <si>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</si>
  <si>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</si>
  <si>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</si>
  <si>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</si>
  <si>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</si>
  <si>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</si>
  <si>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</si>
  <si>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</si>
  <si>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</si>
  <si>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</si>
  <si>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</si>
  <si>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</si>
  <si>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</si>
  <si>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</si>
  <si>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</si>
  <si>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</si>
  <si>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</si>
  <si>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</si>
  <si>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</si>
  <si>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</si>
  <si>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</si>
  <si>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</si>
  <si>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</si>
  <si>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</si>
  <si>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</si>
  <si>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</si>
  <si>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</si>
  <si>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</si>
  <si>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</si>
  <si>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</si>
  <si>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</si>
  <si>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</si>
  <si>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</si>
  <si>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</si>
  <si>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</si>
  <si>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</si>
  <si>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</si>
  <si>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</si>
  <si>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</si>
  <si>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</si>
  <si>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</si>
  <si>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</si>
  <si>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</si>
  <si>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</si>
  <si>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</si>
  <si>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</si>
  <si>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</si>
  <si>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</si>
  <si>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</si>
  <si>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</si>
  <si>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</si>
  <si>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</si>
  <si>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</si>
  <si>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</si>
  <si>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</si>
  <si>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</si>
  <si>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</si>
  <si>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</si>
  <si>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</si>
  <si>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</si>
  <si>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</si>
  <si>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</si>
  <si>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</si>
  <si>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</si>
  <si>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</si>
  <si>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</si>
  <si>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</si>
  <si>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</si>
  <si>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</si>
  <si>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</si>
  <si>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</si>
  <si>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</si>
  <si>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</si>
  <si>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</si>
  <si>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</si>
  <si>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</si>
  <si>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</si>
  <si>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</si>
  <si>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</si>
  <si>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</si>
  <si>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</si>
  <si>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</si>
  <si>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</si>
  <si>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</si>
  <si>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</si>
  <si>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</si>
  <si>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</si>
  <si>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</si>
  <si>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</si>
  <si>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</si>
  <si>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</si>
  <si>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</si>
  <si>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</si>
  <si>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</si>
  <si>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</si>
  <si>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</si>
  <si>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</si>
  <si>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</si>
  <si>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</si>
  <si>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</si>
  <si>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</si>
  <si>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</si>
  <si>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</si>
  <si>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</si>
  <si>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</si>
  <si>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</si>
  <si>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</si>
  <si>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</si>
  <si>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</si>
  <si>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</si>
  <si>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</si>
  <si>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</si>
  <si>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</si>
  <si>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</si>
  <si>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</si>
  <si>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</si>
  <si>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</si>
  <si>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</si>
  <si>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</si>
  <si>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</si>
  <si>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</si>
  <si>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</si>
  <si>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</si>
  <si>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</si>
  <si>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</si>
  <si>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</si>
  <si>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</si>
  <si>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</si>
  <si>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</si>
  <si>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</si>
  <si>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</si>
  <si>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</si>
  <si>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</si>
  <si>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</si>
  <si>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</si>
  <si>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</si>
  <si>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</si>
  <si>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</si>
  <si>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</si>
  <si>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</si>
  <si>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</si>
  <si>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</si>
  <si>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</si>
  <si>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</si>
  <si>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</si>
  <si>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</si>
  <si>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</si>
  <si>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</si>
  <si>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</si>
  <si>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</si>
  <si>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</si>
  <si>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</si>
  <si>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</si>
  <si>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</si>
  <si>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</si>
  <si>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</si>
  <si>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</si>
  <si>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</si>
  <si>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</si>
  <si>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</si>
  <si>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</si>
  <si>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</si>
  <si>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</si>
  <si>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</si>
  <si>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</si>
  <si>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</si>
  <si>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</si>
  <si>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</si>
  <si>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</si>
  <si>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</si>
  <si>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</si>
  <si>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</si>
  <si>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</si>
  <si>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</si>
  <si>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</si>
  <si>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</si>
  <si>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</si>
  <si>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</si>
  <si>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</si>
  <si>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</si>
  <si>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</si>
  <si>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</si>
  <si>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</si>
  <si>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</si>
  <si>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</si>
  <si>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</si>
  <si>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</si>
  <si>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</si>
  <si>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</si>
  <si>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</si>
  <si>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</si>
  <si>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</si>
  <si>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</si>
  <si>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</si>
  <si>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</si>
  <si>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</si>
  <si>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</si>
  <si>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</si>
  <si>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</si>
  <si>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</si>
  <si>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</si>
  <si>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</si>
  <si>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</si>
  <si>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</si>
  <si>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</si>
  <si>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</si>
  <si>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</si>
  <si>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</si>
  <si>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</si>
  <si>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</si>
  <si>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</si>
  <si>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</si>
  <si>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</si>
  <si>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</si>
  <si>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</si>
  <si>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</si>
  <si>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</si>
  <si>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</si>
  <si>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</si>
  <si>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</si>
  <si>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</si>
  <si>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</si>
  <si>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</si>
  <si>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</si>
  <si>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</si>
  <si>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</si>
  <si>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</si>
  <si>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</si>
  <si>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</si>
  <si>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</si>
  <si>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</si>
  <si>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</si>
  <si>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</si>
  <si>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</si>
  <si>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</si>
  <si>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</si>
  <si>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</si>
  <si>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</si>
  <si>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</si>
  <si>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</si>
  <si>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</si>
  <si>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</si>
  <si>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</si>
  <si>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</si>
  <si>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</si>
  <si>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</si>
  <si>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</si>
  <si>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</si>
  <si>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</si>
  <si>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</si>
  <si>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</si>
  <si>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</si>
  <si>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</si>
  <si>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</si>
  <si>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</si>
  <si>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</si>
  <si>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</si>
  <si>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</si>
  <si>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</si>
  <si>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</si>
  <si>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</si>
  <si>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</si>
  <si>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</si>
  <si>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</si>
  <si>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</si>
  <si>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</si>
  <si>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</si>
  <si>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</si>
  <si>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</si>
  <si>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</si>
  <si>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</si>
  <si>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</si>
  <si>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</si>
  <si>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</si>
  <si>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</si>
  <si>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</si>
  <si>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</si>
  <si>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</si>
  <si>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</si>
  <si>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</si>
  <si>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</si>
  <si>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</si>
  <si>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</si>
  <si>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</si>
  <si>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</si>
  <si>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</si>
  <si>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</si>
  <si>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</si>
  <si>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</si>
  <si>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</si>
  <si>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</si>
  <si>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</si>
  <si>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</si>
  <si>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</si>
  <si>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</si>
  <si>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</si>
  <si>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</si>
  <si>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</si>
  <si>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</si>
  <si>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</si>
  <si>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</si>
  <si>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</si>
  <si>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</si>
  <si>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</si>
  <si>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</si>
  <si>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</si>
  <si>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</si>
  <si>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</si>
  <si>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</si>
  <si>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</si>
  <si>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</si>
  <si>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</si>
  <si>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</si>
  <si>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</si>
  <si>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</si>
  <si>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</si>
  <si>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</si>
  <si>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</si>
  <si>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</si>
  <si>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</si>
  <si>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</si>
  <si>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</si>
  <si>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</si>
  <si>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</si>
  <si>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</si>
  <si>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</si>
  <si>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</si>
  <si>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</si>
  <si>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</si>
  <si>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</si>
  <si>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</si>
  <si>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</si>
  <si>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</si>
  <si>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</si>
  <si>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</si>
  <si>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</si>
  <si>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</si>
  <si>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</si>
  <si>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</si>
  <si>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</si>
  <si>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</si>
  <si>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</si>
  <si>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</si>
  <si>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</si>
  <si>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</si>
  <si>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</si>
  <si>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</si>
  <si>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</si>
  <si>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</si>
  <si>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</si>
  <si>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</si>
  <si>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</si>
  <si>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</si>
  <si>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</si>
  <si>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</si>
  <si>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</si>
  <si>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</si>
  <si>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</si>
  <si>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</si>
  <si>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</si>
  <si>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</si>
  <si>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</si>
  <si>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</si>
  <si>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</si>
  <si>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</si>
  <si>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</si>
  <si>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</si>
  <si>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</si>
  <si>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</si>
  <si>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</si>
  <si>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</si>
  <si>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</si>
  <si>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</si>
  <si>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</si>
  <si>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</si>
  <si>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</si>
  <si>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</si>
  <si>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</si>
  <si>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</si>
  <si>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</si>
  <si>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</si>
  <si>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</si>
  <si>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</si>
  <si>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</si>
  <si>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</si>
  <si>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</si>
  <si>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</si>
  <si>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</si>
  <si>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</si>
  <si>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</si>
  <si>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</si>
  <si>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</si>
  <si>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</si>
  <si>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</si>
  <si>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</si>
  <si>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</si>
  <si>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</si>
  <si>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</si>
  <si>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</si>
  <si>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</si>
  <si>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</si>
  <si>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</si>
  <si>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</si>
  <si>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</si>
  <si>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</si>
  <si>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</si>
  <si>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</si>
  <si>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</si>
  <si>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</si>
  <si>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</si>
  <si>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</si>
  <si>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</si>
  <si>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</si>
  <si>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</si>
  <si>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</si>
  <si>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</si>
  <si>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</si>
  <si>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</si>
  <si>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</si>
  <si>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</si>
  <si>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</si>
  <si>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</si>
  <si>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</si>
  <si>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</si>
  <si>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</si>
  <si>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</si>
  <si>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</si>
  <si>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</si>
  <si>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</si>
  <si>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</si>
  <si>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</si>
  <si>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</si>
  <si>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</si>
  <si>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</si>
  <si>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</si>
  <si>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</si>
  <si>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</si>
  <si>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</si>
  <si>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</si>
  <si>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</si>
  <si>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</si>
  <si>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</si>
  <si>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</si>
  <si>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</si>
  <si>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</si>
  <si>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</si>
  <si>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</si>
  <si>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</si>
  <si>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</si>
  <si>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</si>
  <si>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</si>
  <si>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</si>
  <si>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</si>
  <si>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</si>
  <si>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</si>
  <si>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</si>
  <si>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</si>
  <si>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</si>
  <si>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</si>
  <si>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</si>
  <si>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</si>
  <si>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</si>
  <si>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</si>
  <si>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</si>
  <si>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</si>
  <si>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</si>
  <si>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</si>
  <si>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</si>
  <si>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</si>
  <si>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</si>
  <si>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</si>
  <si>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</si>
  <si>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</si>
  <si>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</si>
  <si>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</si>
  <si>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</si>
  <si>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</si>
  <si>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</si>
  <si>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</si>
  <si>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</si>
  <si>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</si>
  <si>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</si>
  <si>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</si>
  <si>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</si>
  <si>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</si>
  <si>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</si>
  <si>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</si>
  <si>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</si>
  <si>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</si>
  <si>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</si>
  <si>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</si>
  <si>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</si>
  <si>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</si>
  <si>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</si>
  <si>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</si>
  <si>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</si>
  <si>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</si>
  <si>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</si>
  <si>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</si>
  <si>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</si>
  <si>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</si>
  <si>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</si>
  <si>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</si>
  <si>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</si>
  <si>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</si>
  <si>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</si>
  <si>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</si>
  <si>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</si>
  <si>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</si>
  <si>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</si>
  <si>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</si>
  <si>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</si>
  <si>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</si>
  <si>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</si>
  <si>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</si>
  <si>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</si>
  <si>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</si>
  <si>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</si>
  <si>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</si>
  <si>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</si>
  <si>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</si>
  <si>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</si>
  <si>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</si>
  <si>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</si>
  <si>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</si>
  <si>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</si>
  <si>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</si>
  <si>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</si>
  <si>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</si>
  <si>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</si>
  <si>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</si>
  <si>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</si>
  <si>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</si>
  <si>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</si>
  <si>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</si>
  <si>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</si>
  <si>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</si>
  <si>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</si>
  <si>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</si>
  <si>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</si>
  <si>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</si>
  <si>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</si>
  <si>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</si>
  <si>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</si>
  <si>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</si>
  <si>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</si>
  <si>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</si>
  <si>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</si>
  <si>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</si>
  <si>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</si>
  <si>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</si>
  <si>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</si>
  <si>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</si>
  <si>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</si>
  <si>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</si>
  <si>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</si>
  <si>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</si>
  <si>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</si>
  <si>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</si>
  <si>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</si>
  <si>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</si>
  <si>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</si>
  <si>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</si>
  <si>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</si>
  <si>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</si>
  <si>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</si>
  <si>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</si>
  <si>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</si>
  <si>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</si>
  <si>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</si>
  <si>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</si>
  <si>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</si>
  <si>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</si>
  <si>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</si>
  <si>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</si>
  <si>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</si>
  <si>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</si>
  <si>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</si>
  <si>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</si>
  <si>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</si>
  <si>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</si>
  <si>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</si>
  <si>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</si>
  <si>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</si>
  <si>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</si>
  <si>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</si>
  <si>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</si>
  <si>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</si>
  <si>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</si>
  <si>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</si>
  <si>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</si>
  <si>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</si>
  <si>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</si>
  <si>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</si>
  <si>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</si>
  <si>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</si>
  <si>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</si>
  <si>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</si>
  <si>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</si>
  <si>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</si>
  <si>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</si>
  <si>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</si>
  <si>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</si>
  <si>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</si>
  <si>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</si>
  <si>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</si>
  <si>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</si>
  <si>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</si>
  <si>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</si>
  <si>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</si>
  <si>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</si>
  <si>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</si>
  <si>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</si>
  <si>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</si>
  <si>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</si>
  <si>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</si>
  <si>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</si>
  <si>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</si>
  <si>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</si>
  <si>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</si>
  <si>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</si>
  <si>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</si>
  <si>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</si>
  <si>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</si>
  <si>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</si>
  <si>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</si>
  <si>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</si>
  <si>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</si>
  <si>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</si>
  <si>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</si>
  <si>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</si>
  <si>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</si>
  <si>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</si>
  <si>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</si>
  <si>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</si>
  <si>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</si>
  <si>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</si>
  <si>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</si>
  <si>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</si>
  <si>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</si>
  <si>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</si>
  <si>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</si>
  <si>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</si>
  <si>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</si>
  <si>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</si>
  <si>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</si>
  <si>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</si>
  <si>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</si>
  <si>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</si>
  <si>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</si>
  <si>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</si>
  <si>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</si>
  <si>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</si>
  <si>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</si>
  <si>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</si>
  <si>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</si>
  <si>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</si>
  <si>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</si>
  <si>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</si>
  <si>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</si>
  <si>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</si>
  <si>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</si>
  <si>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</si>
  <si>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</si>
  <si>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</si>
  <si>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</si>
  <si>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</si>
  <si>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</si>
  <si>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</si>
  <si>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</si>
  <si>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</si>
  <si>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</si>
  <si>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</si>
  <si>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</si>
  <si>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</si>
  <si>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</si>
  <si>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</si>
  <si>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</si>
  <si>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</si>
  <si>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</si>
  <si>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</si>
  <si>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</si>
  <si>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</si>
  <si>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</si>
  <si>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</si>
  <si>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</si>
  <si>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</si>
  <si>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</si>
  <si>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</si>
  <si>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</si>
  <si>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</si>
  <si>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</si>
  <si>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</si>
  <si>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</si>
  <si>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</si>
  <si>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</si>
  <si>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</si>
  <si>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</si>
  <si>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</si>
  <si>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</si>
  <si>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</si>
  <si>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</si>
  <si>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</si>
  <si>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</si>
  <si>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</si>
  <si>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</si>
  <si>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</si>
  <si>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</si>
  <si>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</si>
  <si>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</si>
  <si>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</si>
  <si>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</si>
  <si>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</si>
  <si>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</si>
  <si>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</si>
  <si>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</si>
  <si>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</si>
  <si>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</si>
  <si>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</si>
  <si>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</si>
  <si>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</si>
  <si>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</si>
  <si>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</si>
  <si>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</si>
  <si>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</si>
  <si>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</si>
  <si>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</si>
  <si>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</si>
  <si>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</si>
  <si>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</si>
  <si>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</si>
  <si>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</si>
  <si>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</si>
  <si>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</si>
  <si>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</si>
  <si>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</si>
  <si>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</si>
  <si>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</si>
  <si>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</si>
  <si>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</si>
  <si>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</si>
  <si>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</si>
  <si>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</si>
  <si>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</si>
  <si>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</si>
  <si>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</si>
  <si>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</si>
  <si>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</si>
  <si>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</si>
  <si>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</si>
  <si>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</si>
  <si>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</si>
  <si>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</si>
  <si>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</si>
  <si>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</si>
  <si>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</si>
  <si>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</si>
  <si>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</si>
  <si>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</si>
  <si>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</si>
  <si>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</si>
  <si>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</si>
  <si>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</si>
  <si>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</si>
  <si>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</si>
  <si>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</si>
  <si>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</si>
  <si>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</si>
  <si>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</si>
  <si>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</si>
  <si>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</si>
  <si>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</si>
  <si>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</si>
  <si>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</si>
  <si>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</si>
  <si>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</si>
  <si>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</si>
  <si>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</si>
  <si>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</si>
  <si>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</si>
  <si>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</si>
  <si>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</si>
  <si>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</si>
  <si>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</si>
  <si>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</si>
  <si>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</si>
  <si>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</si>
  <si>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</si>
  <si>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</si>
  <si>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</si>
  <si>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</si>
  <si>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</si>
  <si>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</si>
  <si>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</si>
  <si>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</si>
  <si>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</si>
  <si>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</si>
  <si>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</si>
  <si>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</si>
  <si>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</si>
  <si>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</si>
  <si>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</si>
  <si>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</si>
  <si>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</si>
  <si>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</si>
  <si>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</si>
  <si>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</si>
  <si>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</si>
  <si>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</si>
  <si>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</si>
  <si>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</si>
  <si>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</si>
  <si>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</si>
  <si>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</si>
  <si>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</si>
  <si>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</si>
  <si>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</si>
  <si>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</si>
  <si>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</si>
  <si>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</si>
  <si>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</si>
  <si>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</si>
  <si>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</si>
  <si>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</si>
  <si>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</si>
  <si>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</si>
  <si>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</si>
  <si>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</si>
  <si>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</si>
  <si>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</si>
  <si>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</si>
  <si>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</si>
  <si>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</si>
  <si>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</si>
  <si>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</si>
  <si>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</si>
  <si>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</si>
  <si>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</si>
  <si>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</si>
  <si>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</si>
  <si>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</si>
  <si>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</si>
  <si>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</si>
  <si>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</si>
  <si>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</si>
  <si>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</si>
  <si>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</si>
  <si>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</si>
  <si>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</si>
  <si>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</si>
  <si>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</si>
  <si>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</si>
  <si>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</si>
  <si>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</si>
  <si>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</si>
  <si>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</si>
  <si>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</si>
  <si>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</si>
  <si>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</si>
  <si>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</si>
  <si>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</si>
  <si>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</si>
  <si>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</si>
  <si>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</si>
  <si>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</si>
  <si>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</si>
  <si>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</si>
  <si>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</si>
  <si>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</si>
  <si>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</si>
  <si>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</si>
  <si>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</si>
  <si>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</si>
  <si>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</si>
  <si>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</si>
  <si>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</si>
  <si>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</si>
  <si>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</si>
  <si>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</si>
  <si>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</si>
  <si>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</si>
  <si>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</si>
  <si>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</si>
  <si>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</si>
  <si>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</si>
  <si>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</si>
  <si>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</si>
  <si>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</si>
  <si>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</si>
  <si>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</si>
  <si>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</si>
  <si>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</si>
  <si>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</si>
  <si>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</si>
  <si>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</si>
  <si>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</si>
  <si>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</si>
  <si>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</si>
  <si>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</si>
  <si>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</si>
  <si>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</si>
  <si>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</si>
  <si>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</si>
  <si>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</si>
  <si>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</si>
  <si>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</si>
  <si>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</si>
  <si>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</si>
  <si>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</si>
  <si>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</si>
  <si>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</si>
  <si>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</si>
  <si>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</si>
  <si>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</si>
  <si>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</si>
  <si>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</si>
  <si>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</si>
  <si>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</si>
  <si>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</si>
  <si>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</si>
  <si>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</si>
  <si>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</si>
  <si>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</si>
  <si>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</si>
  <si>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</si>
  <si>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</si>
  <si>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</si>
  <si>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</si>
  <si>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</si>
  <si>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</si>
  <si>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</si>
  <si>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</si>
  <si>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</si>
  <si>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</si>
  <si>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</si>
  <si>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</si>
  <si>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</si>
  <si>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</si>
  <si>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</si>
  <si>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</si>
  <si>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</si>
  <si>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</si>
  <si>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</si>
  <si>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</si>
  <si>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</si>
  <si>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</si>
  <si>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</si>
  <si>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</si>
  <si>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</si>
  <si>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</si>
  <si>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</si>
  <si>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</si>
  <si>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</si>
  <si>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</si>
  <si>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</si>
  <si>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</si>
  <si>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</si>
  <si>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</si>
  <si>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</si>
  <si>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</si>
  <si>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</si>
  <si>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</si>
  <si>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</si>
  <si>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</si>
  <si>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</si>
  <si>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</si>
  <si>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</si>
  <si>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</si>
  <si>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</si>
  <si>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</si>
  <si>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</si>
  <si>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</si>
  <si>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</si>
  <si>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</si>
  <si>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</si>
  <si>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</si>
  <si>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</si>
  <si>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</si>
  <si>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</si>
  <si>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</si>
  <si>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</si>
  <si>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</si>
  <si>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</si>
  <si>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</si>
  <si>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</si>
  <si>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</si>
  <si>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</si>
  <si>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</si>
  <si>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</si>
  <si>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</si>
  <si>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</si>
  <si>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</si>
  <si>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</si>
  <si>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</si>
  <si>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</si>
  <si>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</si>
  <si>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</si>
  <si>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</si>
  <si>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</si>
  <si>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</si>
  <si>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</si>
  <si>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</si>
  <si>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</si>
  <si>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</si>
  <si>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</si>
  <si>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</si>
  <si>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</si>
  <si>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</si>
  <si>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</si>
  <si>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</si>
  <si>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</si>
  <si>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</si>
  <si>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</si>
  <si>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</si>
  <si>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</si>
  <si>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</si>
  <si>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</si>
  <si>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</si>
  <si>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</si>
  <si>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</si>
  <si>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</si>
  <si>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</si>
  <si>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</si>
  <si>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</si>
  <si>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</si>
  <si>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</si>
  <si>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</si>
  <si>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</si>
  <si>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</si>
  <si>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</si>
  <si>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</si>
  <si>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</si>
  <si>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</si>
  <si>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</si>
  <si>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</si>
  <si>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</si>
  <si>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</si>
  <si>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</si>
  <si>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</si>
  <si>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</si>
  <si>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</si>
  <si>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</si>
  <si>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</si>
  <si>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</si>
  <si>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</si>
  <si>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</si>
  <si>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</si>
  <si>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</si>
  <si>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</si>
  <si>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</si>
  <si>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</si>
  <si>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</si>
  <si>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</si>
  <si>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</si>
  <si>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</si>
  <si>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</si>
  <si>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</si>
  <si>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</si>
  <si>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</si>
  <si>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</si>
  <si>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</si>
  <si>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</si>
  <si>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</si>
  <si>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</si>
  <si>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</si>
  <si>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</si>
  <si>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</si>
  <si>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</si>
  <si>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</si>
  <si>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</si>
  <si>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</si>
  <si>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</si>
  <si>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</si>
  <si>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</si>
  <si>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</si>
  <si>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</si>
  <si>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</si>
  <si>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</si>
  <si>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</si>
  <si>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</si>
  <si>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</si>
  <si>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</si>
  <si>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</si>
  <si>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</si>
  <si>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</si>
  <si>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</si>
  <si>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</si>
  <si>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</si>
  <si>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</si>
  <si>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</si>
  <si>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</si>
  <si>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</si>
  <si>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</si>
  <si>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</si>
  <si>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</si>
  <si>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</si>
  <si>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</si>
  <si>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</si>
  <si>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</si>
  <si>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</si>
  <si>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</si>
  <si>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</si>
  <si>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</si>
  <si>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</si>
  <si>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</si>
  <si>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</si>
  <si>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</si>
  <si>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</si>
  <si>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</si>
  <si>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</si>
  <si>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</si>
  <si>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</si>
  <si>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</si>
  <si>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</si>
  <si>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</si>
  <si>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</si>
  <si>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</si>
  <si>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</si>
  <si>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</si>
  <si>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</si>
  <si>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</si>
  <si>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</si>
  <si>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</si>
  <si>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</si>
  <si>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</si>
  <si>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</si>
  <si>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</si>
  <si>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</si>
  <si>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</si>
  <si>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</si>
  <si>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</si>
  <si>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</si>
  <si>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</si>
  <si>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</si>
  <si>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</si>
  <si>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</si>
  <si>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</si>
  <si>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</si>
  <si>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</si>
  <si>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</si>
  <si>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</si>
  <si>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</si>
  <si>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</si>
  <si>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</si>
  <si>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</si>
  <si>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</si>
  <si>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</si>
  <si>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</si>
  <si>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</si>
  <si>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</si>
  <si>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</si>
  <si>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</si>
  <si>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</si>
  <si>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</si>
  <si>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</si>
  <si>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</si>
  <si>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</si>
  <si>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</si>
  <si>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</si>
  <si>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</si>
  <si>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</si>
  <si>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</si>
  <si>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</si>
  <si>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</si>
  <si>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</si>
  <si>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</si>
  <si>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</si>
  <si>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</si>
  <si>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</si>
  <si>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</si>
  <si>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</si>
  <si>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</si>
  <si>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</si>
  <si>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</si>
  <si>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</si>
  <si>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</si>
  <si>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</si>
  <si>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</si>
  <si>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</si>
  <si>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</si>
  <si>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</si>
  <si>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</si>
  <si>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</si>
  <si>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</si>
  <si>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</si>
  <si>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</si>
  <si>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</si>
  <si>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</si>
  <si>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</si>
  <si>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</si>
  <si>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</si>
  <si>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</si>
  <si>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</si>
  <si>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</si>
  <si>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</si>
  <si>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</si>
  <si>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</si>
  <si>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</si>
  <si>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</si>
  <si>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</si>
  <si>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</si>
  <si>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</si>
  <si>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</si>
  <si>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</si>
  <si>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</si>
  <si>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</si>
  <si>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</si>
  <si>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</si>
  <si>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</si>
  <si>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</si>
  <si>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</si>
  <si>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</si>
  <si>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</si>
  <si>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</si>
  <si>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</si>
  <si>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</si>
  <si>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</si>
  <si>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</si>
  <si>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</si>
  <si>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</si>
  <si>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</si>
  <si>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</si>
  <si>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</si>
  <si>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</si>
  <si>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</si>
  <si>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</si>
  <si>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</si>
  <si>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</si>
  <si>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</si>
  <si>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</si>
  <si>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</si>
  <si>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</si>
  <si>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</si>
  <si>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</si>
  <si>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</si>
  <si>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</si>
  <si>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</si>
  <si>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</si>
  <si>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</si>
  <si>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</si>
  <si>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</si>
  <si>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</si>
  <si>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</si>
  <si>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</si>
  <si>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</si>
  <si>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</si>
  <si>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</si>
  <si>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</si>
  <si>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</si>
  <si>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</si>
  <si>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</si>
  <si>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</si>
  <si>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</si>
  <si>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</si>
  <si>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</si>
  <si>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</si>
  <si>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</si>
  <si>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</si>
  <si>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</si>
  <si>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</si>
  <si>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</si>
  <si>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</si>
  <si>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</si>
  <si>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</si>
  <si>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</si>
  <si>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</si>
  <si>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</si>
  <si>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</si>
  <si>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</si>
  <si>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</si>
  <si>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</si>
  <si>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</si>
  <si>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</si>
  <si>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</si>
  <si>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</si>
  <si>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</si>
  <si>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</si>
  <si>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</si>
  <si>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</si>
  <si>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</si>
  <si>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</si>
  <si>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</si>
  <si>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</si>
  <si>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</si>
  <si>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</si>
  <si>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</si>
  <si>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</si>
  <si>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</si>
  <si>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</si>
  <si>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</si>
  <si>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</si>
  <si>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</si>
  <si>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</si>
  <si>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</si>
  <si>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</si>
  <si>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</si>
  <si>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</si>
  <si>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</si>
  <si>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</si>
  <si>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</si>
  <si>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</si>
  <si>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</si>
  <si>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</si>
  <si>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</si>
  <si>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</si>
  <si>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</si>
  <si>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</si>
  <si>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</si>
  <si>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</si>
  <si>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</si>
  <si>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</si>
  <si>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</si>
  <si>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</si>
  <si>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</si>
  <si>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</si>
  <si>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</si>
  <si>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</si>
  <si>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</si>
  <si>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</si>
  <si>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</si>
  <si>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</si>
  <si>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</si>
  <si>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</si>
  <si>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</si>
  <si>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</si>
  <si>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</si>
  <si>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</si>
  <si>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</si>
  <si>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</si>
  <si>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</si>
  <si>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</si>
  <si>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</si>
  <si>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</si>
  <si>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</si>
  <si>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</si>
  <si>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</si>
  <si>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</si>
  <si>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</si>
  <si>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</si>
  <si>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</si>
  <si>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</si>
  <si>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</si>
  <si>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</si>
  <si>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</si>
  <si>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</si>
  <si>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</si>
  <si>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</si>
  <si>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</si>
  <si>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</si>
  <si>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</si>
  <si>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</si>
  <si>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</si>
  <si>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</si>
  <si>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</si>
  <si>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</si>
  <si>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</si>
  <si>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</si>
  <si>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</si>
  <si>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</si>
  <si>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</si>
  <si>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</si>
  <si>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</si>
  <si>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</si>
  <si>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</si>
  <si>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</si>
  <si>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</si>
  <si>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</si>
  <si>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</si>
  <si>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</si>
  <si>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</si>
  <si>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</si>
  <si>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</si>
  <si>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</si>
  <si>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</si>
  <si>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</si>
  <si>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</si>
  <si>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</si>
  <si>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</si>
  <si>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</si>
  <si>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</si>
  <si>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</si>
  <si>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</si>
  <si>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</si>
  <si>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</si>
  <si>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</si>
  <si>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</si>
  <si>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</si>
  <si>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</si>
  <si>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</si>
  <si>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</si>
  <si>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</si>
  <si>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</si>
  <si>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</si>
  <si>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</si>
  <si>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</si>
  <si>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</si>
  <si>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</si>
  <si>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</si>
  <si>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</si>
  <si>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</si>
  <si>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</si>
  <si>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</si>
  <si>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</si>
  <si>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</si>
  <si>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</si>
  <si>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</si>
  <si>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</si>
  <si>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</si>
  <si>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</si>
  <si>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</si>
  <si>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</si>
  <si>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</si>
  <si>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</si>
  <si>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</si>
  <si>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</si>
  <si>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</si>
  <si>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</si>
  <si>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</si>
  <si>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</si>
  <si>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</si>
  <si>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</si>
  <si>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</si>
  <si>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</si>
  <si>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</si>
  <si>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</si>
  <si>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</si>
  <si>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</si>
  <si>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</si>
  <si>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</si>
  <si>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</si>
  <si>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</si>
  <si>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</si>
  <si>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</si>
  <si>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</si>
  <si>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</si>
  <si>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</si>
  <si>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</si>
  <si>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</si>
  <si>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</si>
  <si>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</si>
  <si>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</si>
  <si>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</si>
  <si>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</si>
  <si>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</si>
  <si>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</si>
  <si>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</si>
  <si>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</si>
  <si>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</si>
  <si>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</si>
  <si>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</si>
  <si>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</si>
  <si>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</si>
  <si>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</si>
  <si>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</si>
  <si>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</si>
  <si>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</si>
  <si>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</si>
  <si>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</si>
  <si>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</si>
  <si>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</si>
  <si>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</si>
  <si>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</si>
  <si>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</si>
  <si>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</si>
  <si>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</si>
  <si>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</si>
  <si>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</si>
  <si>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</si>
  <si>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</si>
  <si>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</si>
  <si>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</si>
  <si>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</si>
  <si>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</si>
  <si>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</si>
  <si>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</si>
  <si>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</si>
  <si>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</si>
  <si>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</si>
  <si>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</si>
  <si>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</si>
  <si>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</si>
  <si>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</si>
  <si>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</si>
  <si>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</si>
  <si>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</si>
  <si>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</si>
  <si>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</si>
  <si>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</si>
  <si>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</si>
  <si>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</si>
  <si>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</si>
  <si>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</si>
  <si>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</si>
  <si>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</si>
  <si>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</si>
  <si>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</si>
  <si>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</si>
  <si>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</si>
  <si>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</si>
  <si>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</si>
  <si>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</si>
  <si>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</si>
  <si>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</si>
  <si>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</si>
  <si>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</si>
  <si>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</si>
  <si>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</si>
  <si>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</si>
  <si>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</si>
  <si>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</si>
  <si>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</si>
  <si>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</si>
  <si>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</si>
  <si>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</si>
  <si>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</si>
  <si>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</si>
  <si>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</si>
  <si>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</si>
  <si>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</si>
  <si>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</si>
  <si>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</si>
  <si>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</si>
  <si>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</si>
  <si>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</si>
  <si>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</si>
  <si>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</si>
  <si>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</si>
  <si>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</si>
  <si>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</si>
  <si>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</si>
  <si>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</si>
  <si>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</si>
  <si>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</si>
  <si>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</si>
  <si>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</si>
  <si>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</si>
  <si>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</si>
  <si>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</si>
  <si>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</si>
  <si>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</si>
  <si>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</si>
  <si>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</si>
  <si>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</si>
  <si>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</si>
  <si>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</si>
  <si>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</si>
  <si>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</si>
  <si>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</si>
  <si>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</si>
  <si>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</si>
  <si>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</si>
  <si>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</si>
  <si>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</si>
  <si>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</si>
  <si>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</si>
  <si>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</si>
  <si>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</si>
  <si>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</si>
  <si>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</si>
  <si>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</si>
  <si>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</si>
  <si>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</si>
  <si>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</si>
  <si>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</si>
  <si>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</si>
  <si>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</si>
  <si>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</si>
  <si>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</si>
  <si>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</si>
  <si>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</si>
  <si>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</si>
  <si>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</si>
  <si>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</si>
  <si>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</si>
  <si>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</si>
  <si>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</si>
  <si>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</si>
  <si>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</si>
  <si>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</si>
  <si>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</si>
  <si>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</si>
  <si>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</si>
  <si>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</si>
  <si>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</si>
  <si>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</si>
  <si>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</si>
  <si>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</si>
  <si>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</si>
  <si>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</si>
  <si>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</si>
  <si>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</si>
  <si>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</si>
  <si>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</si>
  <si>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</si>
  <si>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</si>
  <si>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</si>
  <si>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</si>
  <si>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</si>
  <si>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</si>
  <si>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</si>
  <si>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</si>
  <si>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</si>
  <si>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</si>
  <si>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</si>
  <si>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</si>
  <si>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</si>
  <si>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</si>
  <si>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</si>
  <si>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</si>
  <si>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</si>
  <si>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</si>
  <si>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</si>
  <si>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</si>
  <si>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</si>
  <si>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</si>
  <si>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</si>
  <si>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</si>
  <si>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</si>
  <si>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</si>
  <si>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</si>
  <si>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</si>
  <si>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</si>
  <si>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</si>
  <si>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</si>
  <si>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</si>
  <si>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</si>
  <si>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</si>
  <si>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</si>
  <si>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</si>
  <si>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</si>
  <si>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</si>
  <si>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</si>
  <si>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</si>
  <si>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</si>
  <si>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</si>
  <si>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</si>
  <si>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</si>
  <si>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</si>
  <si>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</si>
  <si>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</si>
  <si>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</si>
  <si>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</si>
  <si>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</si>
  <si>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</si>
  <si>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</si>
  <si>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</si>
  <si>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</si>
  <si>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</si>
  <si>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</si>
  <si>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</si>
  <si>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</si>
  <si>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</si>
  <si>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</si>
  <si>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</si>
  <si>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</si>
  <si>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</si>
  <si>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</si>
  <si>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</si>
  <si>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</si>
  <si>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</si>
  <si>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</si>
  <si>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</si>
  <si>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</si>
  <si>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</si>
  <si>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</si>
  <si>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</si>
  <si>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</si>
  <si>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</si>
  <si>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</si>
  <si>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</si>
  <si>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</si>
  <si>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</si>
  <si>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</si>
  <si>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</si>
  <si>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</si>
  <si>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</si>
  <si>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</si>
  <si>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</si>
  <si>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</si>
  <si>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</si>
  <si>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</si>
  <si>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</si>
  <si>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</si>
  <si>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</si>
  <si>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</si>
  <si>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</si>
  <si>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</si>
  <si>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</si>
  <si>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</si>
  <si>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</si>
  <si>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</si>
  <si>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</si>
  <si>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</si>
  <si>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</si>
  <si>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</si>
  <si>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</si>
  <si>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</si>
  <si>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</si>
  <si>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</si>
  <si>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</si>
  <si>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</si>
  <si>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</si>
  <si>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</si>
  <si>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</si>
  <si>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</si>
  <si>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</si>
  <si>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</si>
  <si>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</si>
  <si>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</si>
  <si>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</si>
  <si>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</si>
  <si>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</si>
  <si>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</si>
  <si>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</si>
  <si>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</si>
  <si>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</si>
  <si>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</si>
  <si>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</si>
  <si>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</si>
  <si>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</si>
  <si>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</si>
  <si>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</si>
  <si>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</si>
  <si>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</si>
  <si>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</si>
  <si>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</si>
  <si>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</si>
  <si>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</si>
  <si>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</si>
  <si>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</si>
  <si>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</si>
  <si>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</si>
  <si>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</si>
  <si>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</si>
  <si>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</si>
  <si>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</si>
  <si>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</si>
  <si>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</si>
  <si>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</si>
  <si>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</si>
  <si>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</si>
  <si>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</si>
  <si>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</si>
  <si>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</si>
  <si>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</si>
  <si>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</si>
  <si>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</si>
  <si>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</si>
  <si>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</si>
  <si>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</si>
  <si>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</si>
  <si>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</si>
  <si>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</si>
  <si>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</si>
  <si>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</si>
  <si>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</si>
  <si>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</si>
  <si>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</si>
  <si>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</si>
  <si>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</si>
  <si>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</si>
  <si>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</si>
  <si>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</si>
  <si>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</si>
  <si>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</si>
  <si>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</si>
  <si>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</si>
  <si>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</si>
  <si>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</si>
  <si>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</si>
  <si>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</si>
  <si>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</si>
  <si>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</si>
  <si>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</si>
  <si>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</si>
  <si>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</si>
  <si>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</si>
  <si>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</si>
  <si>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</si>
  <si>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</si>
  <si>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</si>
  <si>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</si>
  <si>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</si>
  <si>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</si>
  <si>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</si>
  <si>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</si>
  <si>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</si>
  <si>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</si>
  <si>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</si>
  <si>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</si>
  <si>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</si>
  <si>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</si>
  <si>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</si>
  <si>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</si>
  <si>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</si>
  <si>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</si>
  <si>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</si>
  <si>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</si>
  <si>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</si>
  <si>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</si>
  <si>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</si>
  <si>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</si>
  <si>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</si>
  <si>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</si>
  <si>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</si>
  <si>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</si>
  <si>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</si>
  <si>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</si>
  <si>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</si>
  <si>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</si>
  <si>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</si>
  <si>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</si>
  <si>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</si>
  <si>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</si>
  <si>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</si>
  <si>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</si>
  <si>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</si>
  <si>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</si>
  <si>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</si>
  <si>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</si>
  <si>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</si>
  <si>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</si>
  <si>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</si>
  <si>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</si>
  <si>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</si>
  <si>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</si>
  <si>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</si>
  <si>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</si>
  <si>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</si>
  <si>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</si>
  <si>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</si>
  <si>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</si>
  <si>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</si>
  <si>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</si>
  <si>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</si>
  <si>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</si>
  <si>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</si>
  <si>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</si>
  <si>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</si>
  <si>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</si>
  <si>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</si>
  <si>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</si>
  <si>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</si>
  <si>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</si>
  <si>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</si>
  <si>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</si>
  <si>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</si>
  <si>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</si>
  <si>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</si>
  <si>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</si>
  <si>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</si>
  <si>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</si>
  <si>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</si>
  <si>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</si>
  <si>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</si>
  <si>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</si>
  <si>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</si>
  <si>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</si>
  <si>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</si>
  <si>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</si>
  <si>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</si>
  <si>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</si>
  <si>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</si>
  <si>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</si>
  <si>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</si>
  <si>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</si>
  <si>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</si>
  <si>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</si>
  <si>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</si>
  <si>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</si>
  <si>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</si>
  <si>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</si>
  <si>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</si>
  <si>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</si>
  <si>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</si>
  <si>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</si>
  <si>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</si>
  <si>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</si>
  <si>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</si>
  <si>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</si>
  <si>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</si>
  <si>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</si>
  <si>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</si>
  <si>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</si>
  <si>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</si>
  <si>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</si>
  <si>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</si>
  <si>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</si>
  <si>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</si>
  <si>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</si>
  <si>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</si>
  <si>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</si>
  <si>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</si>
  <si>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</si>
  <si>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</si>
  <si>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</si>
  <si>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</si>
  <si>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</si>
  <si>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</si>
  <si>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</si>
  <si>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</si>
  <si>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</si>
  <si>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</si>
  <si>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</si>
  <si>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</si>
  <si>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</si>
  <si>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</si>
  <si>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</si>
  <si>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</si>
  <si>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</si>
  <si>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</si>
  <si>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</si>
  <si>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</si>
  <si>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</si>
  <si>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</si>
  <si>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</si>
  <si>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</si>
  <si>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</si>
  <si>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</si>
  <si>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</si>
  <si>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</si>
  <si>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</si>
  <si>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</si>
  <si>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</si>
  <si>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</si>
  <si>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</si>
  <si>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</si>
  <si>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</si>
  <si>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</si>
  <si>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</si>
  <si>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</si>
  <si>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</si>
  <si>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</si>
  <si>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</si>
  <si>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</si>
  <si>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</si>
  <si>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</si>
  <si>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</si>
  <si>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</si>
  <si>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</si>
  <si>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</si>
  <si>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</si>
  <si>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</si>
  <si>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</si>
  <si>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</si>
  <si>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</si>
  <si>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</si>
  <si>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</si>
  <si>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</si>
  <si>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</si>
  <si>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</si>
  <si>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</si>
  <si>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</si>
  <si>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</si>
  <si>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</si>
  <si>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</si>
  <si>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</si>
  <si>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</si>
  <si>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</si>
  <si>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</si>
  <si>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</si>
  <si>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</si>
  <si>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</si>
  <si>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</si>
  <si>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</si>
  <si>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</si>
  <si>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</si>
  <si>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</si>
  <si>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</si>
  <si>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</si>
  <si>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</si>
  <si>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</si>
  <si>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</si>
  <si>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</si>
  <si>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</si>
  <si>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</si>
  <si>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</si>
  <si>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</si>
  <si>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</si>
  <si>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</si>
  <si>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</si>
  <si>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</si>
  <si>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</si>
  <si>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</si>
  <si>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</si>
  <si>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</si>
  <si>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</si>
  <si>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</si>
  <si>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</si>
  <si>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</si>
  <si>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</si>
  <si>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</si>
  <si>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</si>
  <si>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</si>
  <si>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</si>
  <si>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</si>
  <si>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</si>
  <si>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</si>
  <si>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</si>
  <si>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</si>
  <si>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</si>
  <si>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</si>
  <si>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</si>
  <si>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</si>
  <si>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</si>
  <si>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</si>
  <si>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</si>
  <si>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</si>
  <si>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</si>
  <si>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</si>
  <si>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</si>
  <si>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</si>
  <si>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</si>
  <si>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</si>
  <si>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</si>
  <si>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</si>
  <si>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</si>
  <si>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</si>
  <si>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</si>
  <si>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</si>
  <si>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</si>
  <si>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</si>
  <si>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</si>
  <si>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</si>
  <si>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</si>
  <si>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</si>
  <si>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</si>
  <si>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</si>
  <si>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</si>
  <si>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</si>
  <si>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</si>
  <si>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</si>
  <si>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</si>
  <si>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</si>
  <si>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</si>
  <si>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</si>
  <si>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</si>
  <si>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</si>
  <si>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</si>
  <si>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</si>
  <si>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</si>
  <si>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</si>
  <si>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</si>
  <si>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</si>
  <si>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</si>
  <si>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</si>
  <si>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</si>
  <si>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</si>
  <si>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</si>
  <si>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</si>
  <si>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</si>
  <si>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</si>
  <si>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</si>
  <si>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</si>
  <si>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</si>
  <si>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</si>
  <si>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</si>
  <si>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</si>
  <si>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</si>
  <si>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</si>
  <si>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</si>
  <si>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</si>
  <si>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</si>
  <si>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</si>
  <si>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</si>
  <si>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</si>
  <si>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</si>
  <si>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</si>
  <si>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</si>
  <si>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</si>
  <si>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</si>
  <si>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</si>
  <si>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</si>
  <si>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</si>
  <si>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</si>
  <si>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</si>
  <si>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</si>
  <si>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</si>
  <si>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</si>
  <si>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</si>
  <si>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</si>
  <si>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</si>
  <si>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</si>
  <si>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</si>
  <si>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</si>
  <si>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</si>
  <si>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</si>
  <si>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</si>
  <si>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</si>
  <si>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</si>
  <si>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</si>
  <si>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</si>
  <si>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</si>
  <si>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</si>
  <si>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</si>
  <si>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</si>
  <si>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</si>
  <si>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</si>
  <si>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</si>
  <si>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</si>
  <si>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</si>
  <si>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</si>
  <si>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</si>
  <si>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</si>
  <si>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</si>
  <si>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</si>
  <si>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</si>
  <si>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</si>
  <si>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</si>
  <si>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</si>
  <si>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</si>
  <si>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</si>
  <si>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</si>
  <si>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</si>
  <si>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</si>
  <si>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</si>
  <si>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</si>
  <si>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</si>
  <si>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</si>
  <si>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</si>
  <si>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</si>
  <si>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</si>
  <si>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</si>
  <si>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</si>
  <si>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</si>
  <si>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</si>
  <si>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</si>
  <si>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</si>
  <si>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</si>
  <si>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</si>
  <si>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</si>
  <si>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</si>
  <si>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</si>
  <si>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</si>
  <si>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</si>
  <si>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</si>
  <si>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</si>
  <si>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</si>
  <si>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</si>
  <si>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</si>
  <si>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</si>
  <si>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</si>
  <si>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</si>
  <si>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</si>
  <si>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</si>
  <si>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</si>
  <si>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</si>
  <si>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</si>
  <si>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</si>
  <si>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</si>
  <si>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</si>
  <si>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</si>
  <si>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</si>
  <si>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</si>
  <si>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</si>
  <si>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</si>
  <si>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</si>
  <si>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</si>
  <si>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</si>
  <si>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</si>
  <si>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</si>
  <si>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</si>
  <si>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</si>
  <si>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</si>
  <si>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</si>
  <si>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</si>
  <si>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</si>
  <si>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</si>
  <si>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</si>
  <si>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</si>
  <si>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</si>
  <si>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</si>
  <si>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</si>
  <si>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</si>
  <si>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</si>
  <si>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</si>
  <si>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</si>
  <si>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</si>
  <si>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</si>
  <si>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</si>
  <si>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</si>
  <si>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</si>
  <si>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</si>
  <si>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</si>
  <si>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</si>
  <si>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</si>
  <si>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</si>
  <si>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</si>
  <si>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</si>
  <si>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</si>
  <si>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</si>
  <si>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</si>
  <si>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</si>
  <si>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</si>
  <si>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</si>
  <si>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</si>
  <si>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</si>
  <si>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</si>
  <si>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</si>
  <si>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</si>
  <si>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</si>
  <si>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</si>
  <si>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</si>
  <si>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</si>
  <si>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</si>
  <si>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</si>
  <si>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</si>
  <si>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</si>
  <si>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</si>
  <si>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</si>
  <si>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</si>
  <si>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</si>
  <si>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</si>
  <si>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</si>
  <si>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</si>
  <si>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</si>
  <si>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</si>
  <si>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</si>
  <si>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</si>
  <si>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</si>
  <si>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</si>
  <si>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</si>
  <si>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</si>
  <si>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</si>
  <si>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</si>
  <si>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</si>
  <si>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</si>
  <si>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</si>
  <si>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</si>
  <si>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</si>
  <si>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</si>
  <si>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</si>
  <si>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</si>
  <si>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</si>
  <si>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</si>
  <si>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</si>
  <si>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</si>
  <si>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</si>
  <si>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</si>
  <si>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</si>
  <si>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</si>
  <si>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</si>
  <si>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</si>
  <si>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</si>
  <si>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</si>
  <si>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</si>
  <si>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</si>
  <si>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</si>
  <si>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</si>
  <si>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</si>
  <si>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</si>
  <si>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</si>
  <si>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</si>
  <si>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</si>
  <si>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</si>
  <si>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</si>
  <si>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</si>
  <si>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</si>
  <si>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</si>
  <si>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</si>
  <si>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</si>
  <si>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</si>
  <si>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</si>
  <si>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</si>
  <si>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</si>
  <si>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</si>
  <si>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</si>
  <si>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</si>
  <si>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</si>
  <si>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</si>
  <si>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</si>
  <si>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</si>
  <si>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</si>
  <si>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</si>
  <si>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</si>
  <si>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</si>
  <si>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</si>
  <si>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</si>
  <si>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</si>
  <si>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</si>
  <si>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</si>
  <si>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</si>
  <si>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</si>
  <si>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</si>
  <si>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</si>
  <si>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</si>
  <si>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</si>
  <si>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</si>
  <si>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</si>
  <si>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</si>
  <si>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</si>
  <si>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</si>
  <si>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</si>
  <si>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</si>
  <si>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</si>
  <si>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</si>
  <si>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</si>
  <si>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</si>
  <si>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</si>
  <si>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</si>
  <si>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</si>
  <si>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</si>
  <si>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</si>
  <si>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</si>
  <si>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</si>
  <si>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</si>
  <si>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</si>
  <si>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</si>
  <si>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</si>
  <si>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</si>
  <si>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</si>
  <si>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</si>
  <si>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</si>
  <si>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</si>
  <si>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</si>
  <si>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</si>
  <si>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</si>
  <si>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</si>
  <si>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</si>
  <si>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</si>
  <si>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</si>
  <si>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</si>
  <si>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</si>
  <si>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</si>
  <si>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</si>
  <si>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</si>
  <si>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</si>
  <si>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</si>
  <si>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</si>
  <si>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</si>
  <si>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</si>
  <si>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</si>
  <si>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</si>
  <si>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</si>
  <si>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</si>
  <si>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</si>
  <si>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</si>
  <si>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</si>
  <si>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</si>
  <si>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</si>
  <si>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</si>
  <si>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</si>
  <si>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</si>
  <si>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</si>
  <si>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</si>
  <si>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</si>
  <si>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</si>
  <si>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</si>
  <si>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</si>
  <si>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</si>
  <si>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</si>
  <si>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</si>
  <si>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</si>
  <si>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</si>
  <si>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</si>
  <si>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</si>
  <si>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</si>
  <si>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</si>
  <si>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</si>
  <si>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</si>
  <si>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</si>
  <si>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</si>
  <si>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</si>
  <si>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</si>
  <si>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</si>
  <si>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</si>
  <si>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</si>
  <si>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</si>
  <si>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</si>
  <si>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</si>
  <si>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</si>
  <si>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</si>
  <si>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</si>
  <si>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</si>
  <si>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</si>
  <si>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</si>
  <si>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</si>
  <si>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</si>
  <si>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</si>
  <si>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</si>
  <si>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</si>
  <si>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</si>
  <si>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</si>
  <si>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</si>
  <si>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</si>
  <si>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</si>
  <si>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</si>
  <si>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</si>
  <si>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</si>
  <si>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</si>
  <si>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</si>
  <si>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</si>
  <si>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</si>
  <si>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</si>
  <si>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</si>
  <si>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</si>
  <si>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</si>
  <si>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</si>
  <si>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</si>
  <si>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</si>
  <si>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</si>
  <si>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</si>
  <si>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</si>
  <si>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</si>
  <si>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</si>
  <si>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</si>
  <si>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</si>
  <si>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</si>
  <si>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</si>
  <si>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</si>
  <si>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</si>
  <si>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</si>
  <si>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</si>
  <si>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</si>
  <si>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</si>
  <si>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</si>
  <si>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</si>
  <si>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</si>
  <si>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</si>
  <si>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</si>
  <si>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</si>
  <si>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</si>
  <si>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</si>
  <si>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</si>
  <si>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</si>
  <si>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</si>
  <si>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</si>
  <si>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</si>
  <si>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</si>
  <si>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</si>
  <si>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</si>
  <si>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</si>
  <si>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</si>
  <si>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</si>
  <si>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</si>
  <si>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</si>
  <si>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</si>
  <si>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</si>
  <si>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</si>
  <si>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</si>
  <si>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</si>
  <si>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</si>
  <si>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</si>
  <si>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</si>
  <si>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</si>
  <si>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</si>
  <si>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</si>
  <si>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</si>
  <si>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</si>
  <si>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</si>
  <si>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</si>
  <si>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</si>
  <si>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</si>
  <si>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</si>
  <si>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</si>
  <si>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</si>
  <si>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</si>
  <si>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</si>
  <si>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</si>
  <si>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</si>
  <si>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</si>
  <si>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</si>
  <si>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</si>
  <si>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</si>
  <si>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</si>
  <si>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</si>
  <si>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</si>
  <si>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</si>
  <si>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</si>
  <si>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</si>
  <si>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</si>
  <si>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</si>
  <si>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</si>
  <si>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</si>
  <si>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</si>
  <si>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</si>
  <si>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</si>
  <si>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</si>
  <si>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</si>
  <si>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</si>
  <si>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</si>
  <si>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</si>
  <si>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</si>
  <si>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</si>
  <si>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</si>
  <si>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</si>
  <si>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</si>
  <si>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</si>
  <si>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</si>
  <si>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</si>
  <si>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</si>
  <si>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</si>
  <si>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</si>
  <si>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</si>
  <si>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</si>
  <si>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</si>
  <si>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</si>
  <si>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</si>
  <si>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</si>
  <si>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</si>
  <si>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</si>
  <si>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</si>
  <si>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</si>
  <si>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</si>
  <si>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</si>
  <si>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</si>
  <si>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</si>
  <si>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</si>
  <si>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</si>
  <si>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</si>
  <si>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</si>
  <si>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</si>
  <si>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</si>
  <si>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</si>
  <si>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</si>
  <si>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</si>
  <si>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</si>
  <si>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</si>
  <si>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</si>
  <si>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</si>
  <si>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</si>
  <si>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</si>
  <si>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</si>
  <si>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</si>
  <si>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</si>
  <si>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</si>
  <si>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</si>
  <si>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</si>
  <si>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</si>
  <si>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</si>
  <si>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</si>
  <si>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</si>
  <si>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</si>
  <si>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</si>
  <si>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</si>
  <si>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</si>
  <si>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</si>
  <si>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</si>
  <si>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</si>
  <si>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</si>
  <si>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</si>
  <si>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</si>
  <si>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</si>
  <si>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</si>
  <si>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</si>
  <si>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</si>
  <si>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</si>
  <si>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</si>
  <si>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</si>
  <si>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</si>
  <si>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</si>
  <si>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</si>
  <si>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</si>
  <si>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</si>
  <si>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</si>
  <si>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</si>
  <si>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</si>
  <si>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</si>
  <si>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</si>
  <si>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</si>
  <si>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</si>
  <si>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</si>
  <si>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</si>
  <si>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</si>
  <si>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</si>
  <si>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</si>
  <si>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</si>
  <si>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</si>
  <si>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</si>
  <si>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</si>
  <si>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</si>
  <si>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</si>
  <si>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</si>
  <si>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</si>
  <si>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</si>
  <si>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</si>
  <si>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</si>
  <si>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</si>
  <si>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</si>
  <si>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</si>
  <si>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</si>
  <si>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</si>
  <si>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</si>
  <si>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</si>
  <si>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</si>
  <si>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</si>
  <si>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</si>
  <si>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</si>
  <si>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</si>
  <si>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</si>
  <si>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</si>
  <si>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</si>
  <si>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</si>
  <si>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</si>
  <si>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</si>
  <si>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</si>
  <si>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</si>
  <si>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</si>
  <si>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</si>
  <si>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</si>
  <si>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</si>
  <si>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</si>
  <si>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</si>
  <si>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</si>
  <si>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</si>
  <si>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</si>
  <si>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</si>
  <si>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</si>
  <si>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</si>
  <si>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</si>
  <si>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</si>
  <si>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</si>
  <si>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</si>
  <si>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</si>
  <si>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</si>
  <si>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</si>
  <si>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</si>
  <si>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</si>
  <si>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</si>
  <si>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</si>
  <si>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</si>
  <si>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</si>
  <si>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</si>
  <si>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</si>
  <si>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</si>
  <si>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</si>
  <si>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</si>
  <si>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</si>
  <si>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</si>
  <si>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</si>
  <si>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</si>
  <si>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</si>
  <si>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</si>
  <si>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</si>
  <si>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</si>
  <si>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</si>
  <si>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</si>
  <si>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</si>
  <si>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</si>
  <si>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</si>
  <si>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</si>
  <si>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</si>
  <si>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</si>
  <si>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</si>
  <si>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</si>
  <si>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</si>
  <si>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</si>
  <si>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</si>
  <si>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</si>
  <si>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</si>
  <si>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</si>
  <si>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</si>
  <si>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</si>
  <si>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</si>
  <si>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</si>
  <si>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</si>
  <si>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</si>
  <si>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</si>
  <si>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</si>
  <si>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</si>
  <si>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</si>
  <si>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</si>
  <si>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</si>
  <si>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</si>
  <si>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</si>
  <si>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</si>
  <si>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</si>
  <si>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</si>
  <si>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</si>
  <si>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</si>
  <si>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</si>
  <si>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</si>
  <si>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</si>
  <si>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</si>
  <si>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</si>
  <si>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</si>
  <si>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</si>
  <si>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</si>
  <si>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</si>
  <si>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</si>
  <si>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</si>
  <si>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</si>
  <si>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</si>
  <si>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</si>
  <si>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</si>
  <si>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</si>
  <si>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</si>
  <si>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</si>
  <si>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</si>
  <si>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</si>
  <si>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</si>
  <si>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</si>
  <si>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</si>
  <si>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</si>
  <si>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</si>
  <si>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</si>
  <si>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</si>
  <si>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</si>
  <si>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</si>
  <si>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</si>
  <si>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</si>
  <si>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</si>
  <si>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</si>
  <si>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</si>
  <si>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</si>
  <si>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</si>
  <si>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</si>
  <si>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</si>
  <si>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</si>
  <si>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</si>
  <si>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</si>
  <si>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</si>
  <si>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</si>
  <si>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</si>
  <si>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</si>
  <si>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</si>
  <si>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</si>
  <si>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</si>
  <si>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</si>
  <si>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</si>
  <si>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</si>
  <si>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</si>
  <si>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</si>
  <si>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</si>
  <si>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</si>
  <si>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</si>
  <si>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</si>
  <si>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</si>
  <si>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</si>
  <si>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</si>
  <si>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</si>
  <si>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</si>
  <si>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</si>
  <si>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</si>
  <si>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</si>
  <si>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</si>
  <si>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</si>
  <si>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</si>
  <si>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</si>
  <si>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</si>
  <si>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</si>
  <si>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</si>
  <si>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</si>
  <si>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</si>
  <si>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</si>
  <si>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</si>
  <si>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</si>
  <si>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</si>
  <si>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</si>
  <si>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</si>
  <si>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</si>
  <si>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</si>
  <si>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</si>
  <si>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</si>
  <si>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</si>
  <si>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</si>
  <si>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</si>
  <si>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</si>
  <si>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</si>
  <si>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</si>
  <si>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</si>
  <si>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</si>
  <si>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</si>
  <si>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</si>
  <si>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</si>
  <si>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</si>
  <si>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</si>
  <si>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</si>
  <si>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</si>
  <si>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</si>
  <si>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</si>
  <si>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</si>
  <si>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</si>
  <si>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</si>
  <si>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</si>
  <si>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</si>
  <si>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</si>
  <si>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</si>
  <si>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</si>
  <si>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</si>
  <si>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</si>
  <si>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</si>
  <si>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</si>
  <si>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</si>
  <si>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</si>
  <si>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</si>
  <si>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</si>
  <si>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</si>
  <si>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</si>
  <si>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</si>
  <si>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</si>
  <si>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</si>
  <si>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</si>
  <si>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</si>
  <si>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</si>
  <si>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</si>
  <si>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</si>
  <si>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</si>
  <si>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</si>
  <si>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</si>
  <si>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</si>
  <si>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</si>
  <si>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</si>
  <si>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</si>
  <si>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</si>
  <si>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</si>
  <si>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</si>
  <si>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</si>
  <si>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</si>
  <si>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</si>
  <si>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</si>
  <si>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</si>
  <si>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</si>
  <si>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</si>
  <si>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</si>
  <si>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</si>
  <si>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</si>
  <si>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</si>
  <si>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</si>
  <si>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</si>
  <si>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</si>
  <si>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</si>
  <si>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</si>
  <si>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</si>
  <si>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</si>
  <si>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</si>
  <si>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</si>
  <si>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</si>
  <si>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</si>
  <si>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</si>
  <si>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</si>
  <si>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</si>
  <si>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</si>
  <si>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</si>
  <si>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</si>
  <si>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</si>
  <si>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</si>
  <si>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</si>
  <si>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</si>
  <si>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</si>
  <si>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</si>
  <si>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</si>
  <si>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</si>
  <si>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</si>
  <si>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</si>
  <si>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</si>
  <si>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</si>
  <si>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</si>
  <si>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</si>
  <si>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</si>
  <si>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</si>
  <si>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</si>
  <si>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</si>
  <si>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</si>
  <si>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</si>
  <si>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</si>
  <si>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</si>
  <si>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</si>
  <si>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</si>
  <si>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</si>
  <si>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</si>
  <si>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</si>
  <si>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</si>
  <si>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</si>
  <si>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</si>
  <si>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</si>
  <si>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</si>
  <si>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</si>
  <si>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</si>
  <si>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</si>
  <si>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</si>
  <si>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</si>
  <si>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</si>
  <si>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</si>
  <si>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</si>
  <si>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</si>
  <si>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</si>
  <si>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</si>
  <si>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</si>
  <si>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</si>
  <si>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</si>
  <si>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</si>
  <si>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</si>
  <si>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</si>
  <si>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</si>
  <si>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</si>
  <si>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</si>
  <si>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</si>
  <si>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</si>
  <si>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</si>
  <si>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</si>
  <si>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</si>
  <si>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</si>
  <si>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</si>
  <si>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</si>
  <si>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</si>
  <si>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</si>
  <si>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</si>
  <si>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</si>
  <si>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</si>
  <si>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</si>
  <si>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</si>
  <si>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</si>
  <si>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</si>
  <si>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</si>
  <si>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</si>
  <si>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</si>
  <si>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</si>
  <si>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</si>
  <si>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</si>
  <si>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</si>
  <si>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</si>
  <si>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</si>
  <si>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</si>
  <si>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</si>
  <si>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</si>
  <si>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</si>
  <si>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</si>
  <si>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</si>
  <si>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</si>
  <si>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</si>
  <si>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</si>
  <si>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</si>
  <si>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</si>
  <si>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</si>
  <si>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</si>
  <si>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</si>
  <si>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</si>
  <si>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</si>
  <si>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</si>
  <si>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</si>
  <si>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</si>
  <si>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</si>
  <si>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</si>
  <si>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</si>
  <si>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</si>
  <si>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</si>
  <si>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</si>
  <si>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</si>
  <si>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</si>
  <si>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</si>
  <si>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</si>
  <si>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</si>
  <si>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</si>
  <si>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</si>
  <si>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</si>
  <si>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</si>
  <si>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</si>
  <si>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</si>
  <si>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</si>
  <si>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</si>
  <si>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</si>
  <si>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</si>
  <si>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</si>
  <si>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</si>
  <si>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</si>
  <si>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</si>
  <si>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</si>
  <si>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</si>
  <si>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</si>
  <si>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</si>
  <si>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</si>
  <si>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</si>
  <si>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</si>
  <si>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</si>
  <si>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</si>
  <si>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</si>
  <si>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</si>
  <si>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</si>
  <si>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</si>
  <si>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</si>
  <si>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</si>
  <si>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</si>
  <si>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</si>
  <si>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</si>
  <si>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</si>
  <si>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</si>
  <si>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</si>
  <si>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</si>
  <si>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</si>
  <si>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</si>
  <si>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</si>
  <si>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</si>
  <si>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</si>
  <si>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</si>
  <si>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</si>
  <si>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</si>
  <si>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</si>
  <si>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</si>
  <si>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</si>
  <si>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</si>
  <si>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</si>
  <si>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</si>
  <si>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</si>
  <si>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</si>
  <si>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</si>
  <si>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</si>
  <si>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</si>
  <si>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</si>
  <si>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</si>
  <si>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</si>
  <si>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</si>
  <si>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</si>
  <si>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</si>
  <si>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</si>
  <si>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</si>
  <si>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</si>
  <si>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</si>
  <si>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</si>
  <si>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</si>
  <si>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</si>
  <si>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</si>
  <si>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</si>
  <si>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</si>
  <si>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</si>
  <si>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</si>
  <si>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</si>
  <si>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</si>
  <si>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</si>
  <si>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</si>
  <si>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</si>
  <si>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</si>
  <si>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</si>
  <si>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</si>
  <si>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</si>
  <si>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</si>
  <si>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</si>
  <si>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</si>
  <si>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</si>
  <si>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</si>
  <si>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</si>
  <si>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</si>
  <si>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</si>
  <si>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</si>
  <si>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</si>
  <si>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</si>
  <si>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</si>
  <si>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</si>
  <si>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</si>
  <si>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</si>
  <si>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</si>
  <si>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</si>
  <si>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</si>
  <si>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</si>
  <si>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</si>
  <si>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</si>
  <si>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</si>
  <si>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</si>
  <si>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</si>
  <si>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</si>
  <si>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</si>
  <si>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</si>
  <si>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</si>
  <si>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</si>
  <si>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</si>
  <si>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</si>
  <si>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</si>
  <si>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</si>
  <si>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</si>
  <si>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</si>
  <si>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</si>
  <si>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</si>
  <si>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</si>
  <si>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</si>
  <si>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</si>
  <si>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</si>
  <si>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</si>
  <si>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</si>
  <si>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</si>
  <si>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</si>
  <si>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</si>
  <si>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</si>
  <si>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</si>
  <si>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</si>
  <si>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</si>
  <si>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</si>
  <si>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</si>
  <si>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</si>
  <si>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</si>
  <si>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</si>
  <si>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</si>
  <si>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</si>
  <si>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</si>
  <si>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</si>
  <si>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</si>
  <si>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</si>
  <si>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</si>
  <si>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</si>
  <si>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</si>
  <si>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</si>
  <si>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</si>
  <si>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</si>
  <si>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</si>
  <si>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</si>
  <si>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</si>
  <si>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</si>
  <si>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</si>
  <si>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</si>
  <si>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</si>
  <si>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</si>
  <si>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</si>
  <si>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</si>
  <si>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</si>
  <si>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</si>
  <si>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</si>
  <si>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</si>
  <si>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</si>
  <si>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</si>
  <si>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</si>
  <si>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</si>
  <si>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</si>
  <si>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</si>
  <si>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</si>
  <si>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</si>
  <si>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</si>
  <si>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</si>
  <si>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</si>
  <si>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</si>
  <si>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</si>
  <si>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</si>
  <si>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</si>
  <si>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</si>
  <si>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</si>
  <si>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</si>
  <si>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</si>
  <si>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</si>
  <si>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</si>
  <si>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</si>
  <si>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</si>
  <si>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</si>
  <si>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</si>
  <si>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</si>
  <si>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</si>
  <si>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</si>
  <si>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</si>
  <si>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</si>
  <si>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</si>
  <si>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</si>
  <si>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</si>
  <si>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</si>
  <si>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</si>
  <si>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</si>
  <si>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</si>
  <si>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</si>
  <si>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</si>
  <si>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</si>
  <si>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</si>
  <si>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</si>
  <si>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</si>
  <si>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</si>
  <si>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</si>
  <si>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</si>
  <si>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</si>
  <si>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</si>
  <si>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</si>
  <si>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</si>
  <si>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</si>
  <si>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</si>
  <si>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</si>
  <si>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</si>
  <si>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</si>
  <si>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</si>
  <si>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</si>
  <si>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</si>
  <si>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</si>
  <si>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</si>
  <si>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</si>
  <si>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</si>
  <si>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</si>
  <si>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</si>
  <si>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</si>
  <si>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</si>
  <si>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</si>
  <si>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</si>
  <si>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</si>
  <si>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</si>
  <si>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</si>
  <si>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</si>
  <si>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</si>
  <si>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</si>
  <si>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</si>
  <si>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</si>
  <si>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</si>
  <si>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</si>
  <si>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</si>
  <si>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</si>
  <si>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</si>
  <si>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</si>
  <si>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</si>
  <si>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</si>
  <si>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</si>
  <si>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</si>
  <si>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</si>
  <si>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</si>
  <si>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</si>
  <si>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</si>
  <si>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</si>
  <si>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</si>
  <si>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</si>
  <si>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</si>
  <si>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</si>
  <si>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</si>
  <si>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</si>
  <si>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</si>
  <si>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</si>
  <si>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</si>
  <si>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</si>
  <si>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</si>
  <si>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</si>
  <si>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</si>
  <si>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</si>
  <si>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</si>
  <si>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</si>
  <si>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</si>
  <si>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</si>
  <si>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</si>
  <si>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</si>
  <si>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</si>
  <si>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</si>
  <si>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</si>
  <si>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</si>
  <si>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</si>
  <si>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</si>
  <si>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</si>
  <si>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</si>
  <si>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</si>
  <si>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</si>
  <si>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</si>
  <si>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</si>
  <si>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</si>
  <si>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</si>
  <si>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</si>
  <si>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</si>
  <si>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</si>
  <si>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</si>
  <si>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</si>
  <si>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</si>
  <si>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</si>
  <si>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</si>
  <si>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</si>
  <si>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</si>
  <si>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</si>
  <si>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</si>
  <si>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</si>
  <si>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</si>
  <si>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</si>
  <si>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</si>
  <si>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</si>
  <si>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</si>
  <si>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</si>
  <si>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</si>
  <si>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</si>
  <si>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</si>
  <si>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</si>
  <si>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</si>
  <si>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</si>
  <si>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</si>
  <si>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</si>
  <si>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</si>
  <si>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</si>
  <si>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</si>
  <si>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</si>
  <si>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</si>
  <si>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</si>
  <si>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</si>
  <si>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</si>
  <si>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</si>
  <si>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</si>
  <si>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</si>
  <si>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</si>
  <si>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</si>
  <si>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</si>
  <si>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</si>
  <si>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</si>
  <si>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</si>
  <si>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</si>
  <si>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</si>
  <si>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</si>
  <si>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</si>
  <si>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</si>
  <si>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</si>
  <si>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</si>
  <si>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</si>
  <si>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</si>
  <si>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</si>
  <si>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</si>
  <si>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</si>
  <si>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</si>
  <si>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</si>
  <si>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</si>
  <si>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</si>
  <si>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</si>
  <si>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</si>
  <si>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</si>
  <si>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</si>
  <si>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</si>
  <si>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</si>
  <si>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</si>
  <si>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</si>
  <si>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</si>
  <si>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</si>
  <si>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</si>
  <si>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</si>
  <si>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</si>
  <si>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</si>
  <si>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</si>
  <si>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</si>
  <si>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</si>
  <si>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</si>
  <si>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</si>
  <si>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</si>
  <si>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</si>
  <si>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</si>
  <si>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</si>
  <si>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</si>
  <si>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</si>
  <si>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</si>
  <si>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</si>
  <si>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</si>
  <si>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</si>
  <si>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</si>
  <si>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</si>
  <si>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</si>
  <si>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</si>
  <si>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</si>
  <si>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</si>
  <si>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</si>
  <si>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</si>
  <si>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</si>
  <si>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</si>
  <si>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</si>
  <si>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</si>
  <si>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</si>
  <si>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</si>
  <si>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</si>
  <si>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</si>
  <si>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</si>
  <si>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</si>
  <si>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</si>
  <si>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</si>
  <si>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</si>
  <si>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</si>
  <si>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</si>
  <si>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</si>
  <si>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</si>
  <si>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</si>
  <si>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</si>
  <si>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</si>
  <si>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</si>
  <si>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</si>
  <si>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</si>
  <si>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</si>
  <si>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</si>
  <si>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</si>
  <si>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</si>
  <si>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</si>
  <si>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</si>
  <si>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</si>
  <si>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</si>
  <si>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</si>
  <si>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</si>
  <si>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</si>
  <si>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</si>
  <si>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</si>
  <si>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</si>
  <si>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</si>
  <si>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</si>
  <si>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</si>
  <si>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</si>
  <si>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</si>
  <si>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</si>
  <si>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</si>
  <si>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</si>
  <si>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</si>
  <si>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</si>
  <si>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</si>
  <si>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</si>
  <si>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</si>
  <si>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</si>
  <si>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</si>
  <si>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</si>
  <si>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</si>
  <si>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</si>
  <si>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</si>
  <si>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</si>
  <si>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</si>
  <si>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</si>
  <si>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</si>
  <si>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</si>
  <si>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</si>
  <si>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</si>
  <si>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</si>
  <si>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</si>
  <si>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</si>
  <si>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</si>
  <si>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</si>
  <si>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</si>
  <si>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</si>
  <si>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</si>
  <si>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</si>
  <si>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</si>
  <si>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</si>
  <si>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</si>
  <si>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</si>
  <si>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</si>
  <si>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</si>
  <si>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</si>
  <si>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</si>
  <si>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</si>
  <si>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</si>
  <si>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</si>
  <si>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</si>
  <si>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</si>
  <si>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</si>
  <si>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</si>
  <si>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</si>
  <si>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</si>
  <si>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</si>
  <si>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</si>
  <si>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</si>
  <si>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</si>
  <si>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</si>
  <si>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</si>
  <si>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</si>
  <si>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</si>
  <si>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</si>
  <si>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</si>
  <si>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</si>
  <si>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</si>
  <si>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</si>
  <si>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</si>
  <si>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</si>
  <si>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</si>
  <si>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</si>
  <si>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</si>
  <si>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</si>
  <si>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</si>
  <si>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</si>
  <si>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</si>
  <si>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</si>
  <si>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</si>
  <si>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</si>
  <si>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</si>
  <si>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</si>
  <si>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</si>
  <si>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</si>
  <si>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</si>
  <si>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</si>
  <si>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</si>
  <si>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</si>
  <si>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</si>
  <si>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</si>
  <si>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</si>
  <si>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</si>
  <si>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</si>
  <si>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</si>
  <si>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</si>
  <si>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</si>
  <si>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</si>
  <si>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</si>
  <si>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</si>
  <si>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</si>
  <si>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</si>
  <si>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</si>
  <si>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</si>
  <si>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</si>
  <si>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</si>
  <si>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</si>
  <si>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</si>
  <si>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</si>
  <si>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</si>
  <si>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</si>
  <si>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</si>
  <si>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</si>
  <si>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</si>
  <si>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</si>
  <si>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</si>
  <si>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</si>
  <si>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</si>
  <si>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</si>
  <si>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</si>
  <si>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</si>
  <si>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</si>
  <si>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</si>
  <si>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</si>
  <si>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</si>
  <si>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</si>
  <si>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</si>
  <si>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</si>
  <si>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</si>
  <si>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</si>
  <si>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</si>
  <si>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</si>
  <si>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</si>
  <si>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</si>
  <si>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</si>
  <si>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</si>
  <si>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</si>
  <si>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</si>
  <si>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</si>
  <si>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</si>
  <si>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</si>
  <si>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</si>
  <si>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</si>
  <si>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</si>
  <si>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</si>
  <si>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</si>
  <si>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</si>
  <si>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</si>
  <si>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</si>
  <si>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</si>
  <si>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</si>
  <si>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</si>
  <si>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</si>
  <si>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</si>
  <si>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</si>
  <si>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</si>
  <si>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</si>
  <si>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</si>
  <si>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</si>
  <si>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</si>
  <si>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</si>
  <si>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</si>
  <si>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</si>
  <si>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</si>
  <si>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</si>
  <si>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</si>
  <si>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</si>
  <si>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</si>
  <si>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</si>
  <si>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</si>
  <si>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</si>
  <si>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</si>
  <si>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</si>
  <si>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</si>
  <si>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</si>
  <si>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</si>
  <si>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</si>
  <si>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</si>
  <si>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</si>
  <si>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</si>
  <si>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</si>
  <si>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</si>
  <si>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</si>
  <si>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</si>
  <si>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</si>
  <si>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</si>
  <si>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</si>
  <si>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</si>
  <si>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</si>
  <si>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</si>
  <si>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</si>
  <si>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</si>
  <si>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</si>
  <si>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</si>
  <si>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</si>
  <si>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</si>
  <si>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</si>
  <si>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</si>
  <si>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</si>
  <si>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</si>
  <si>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</si>
  <si>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</si>
  <si>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</si>
  <si>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</si>
  <si>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</si>
  <si>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</si>
  <si>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</si>
  <si>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</si>
  <si>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</si>
  <si>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</si>
  <si>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</si>
  <si>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</si>
  <si>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</si>
  <si>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</si>
  <si>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</si>
  <si>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</si>
  <si>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</si>
  <si>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</si>
  <si>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</si>
  <si>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</si>
  <si>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</si>
  <si>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</si>
  <si>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</si>
  <si>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</si>
  <si>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</si>
  <si>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</si>
  <si>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</si>
  <si>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</si>
  <si>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</si>
  <si>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</si>
  <si>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</si>
  <si>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</si>
  <si>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</si>
  <si>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</si>
  <si>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</si>
  <si>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</si>
  <si>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</si>
  <si>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</si>
  <si>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</si>
  <si>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</si>
  <si>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</si>
  <si>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</si>
  <si>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</si>
  <si>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</si>
  <si>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</si>
  <si>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</si>
  <si>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</si>
  <si>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</si>
  <si>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</si>
  <si>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</si>
  <si>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</si>
  <si>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</si>
  <si>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</si>
  <si>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</si>
  <si>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</si>
  <si>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</si>
  <si>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</si>
  <si>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</si>
  <si>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</si>
  <si>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</si>
  <si>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</si>
  <si>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</si>
  <si>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</si>
  <si>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</si>
  <si>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</si>
  <si>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</si>
  <si>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</si>
  <si>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</si>
  <si>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</si>
  <si>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</si>
  <si>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</si>
  <si>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</si>
  <si>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</si>
  <si>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</si>
  <si>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</si>
  <si>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</si>
  <si>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</si>
  <si>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</si>
  <si>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</si>
  <si>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</si>
  <si>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</si>
  <si>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</si>
  <si>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</si>
  <si>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</si>
  <si>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</si>
  <si>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</si>
  <si>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</si>
  <si>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</si>
  <si>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</si>
  <si>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</si>
  <si>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</si>
  <si>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</si>
  <si>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</si>
  <si>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</si>
  <si>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</si>
  <si>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</si>
  <si>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</si>
  <si>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</si>
  <si>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</si>
  <si>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</si>
  <si>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</si>
  <si>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</si>
  <si>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</si>
  <si>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</si>
  <si>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</si>
  <si>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</si>
  <si>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</si>
  <si>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</si>
  <si>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</si>
  <si>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</si>
  <si>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</si>
  <si>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</si>
  <si>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</si>
  <si>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</si>
  <si>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</si>
  <si>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</si>
  <si>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</si>
  <si>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</si>
  <si>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</si>
  <si>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</si>
  <si>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</si>
  <si>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</si>
  <si>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</si>
  <si>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</si>
  <si>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</si>
  <si>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</si>
  <si>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</si>
  <si>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</si>
  <si>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</si>
  <si>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</si>
  <si>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</si>
  <si>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</si>
  <si>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</si>
  <si>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</si>
  <si>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</si>
  <si>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</si>
  <si>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</si>
  <si>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</si>
  <si>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</si>
  <si>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</si>
  <si>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</si>
  <si>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</si>
  <si>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</si>
  <si>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</si>
  <si>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</si>
  <si>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</si>
  <si>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</si>
  <si>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</si>
  <si>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</si>
  <si>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</si>
  <si>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</si>
  <si>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</si>
  <si>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</si>
  <si>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</si>
  <si>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</si>
  <si>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</si>
  <si>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</si>
  <si>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</si>
  <si>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</si>
  <si>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</si>
  <si>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</si>
  <si>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</si>
  <si>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</si>
  <si>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</si>
  <si>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</si>
  <si>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</si>
  <si>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</si>
  <si>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</si>
  <si>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</si>
  <si>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</si>
  <si>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</si>
  <si>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</si>
  <si>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</si>
  <si>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</si>
  <si>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</si>
  <si>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</si>
  <si>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</si>
  <si>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</si>
  <si>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</si>
  <si>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</si>
  <si>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</si>
  <si>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</si>
  <si>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</si>
  <si>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</si>
  <si>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</si>
  <si>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</si>
  <si>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</si>
  <si>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</si>
  <si>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</si>
  <si>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</si>
  <si>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</si>
  <si>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</si>
  <si>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</si>
  <si>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</si>
  <si>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</si>
  <si>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</si>
  <si>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</si>
  <si>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</si>
  <si>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</si>
  <si>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</si>
  <si>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</si>
  <si>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</si>
  <si>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</si>
  <si>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</si>
  <si>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</si>
  <si>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</si>
  <si>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</si>
  <si>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</si>
  <si>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</si>
  <si>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</si>
  <si>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</si>
  <si>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</si>
  <si>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</si>
  <si>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</si>
  <si>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</si>
  <si>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</si>
  <si>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</si>
  <si>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</si>
  <si>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</si>
  <si>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</si>
  <si>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</si>
  <si>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</si>
  <si>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</si>
  <si>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</si>
  <si>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</si>
  <si>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</si>
  <si>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</si>
  <si>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</si>
  <si>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</si>
  <si>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</si>
  <si>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</si>
  <si>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</si>
  <si>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</si>
  <si>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</si>
  <si>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</si>
  <si>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</si>
  <si>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</si>
  <si>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</si>
  <si>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</si>
  <si>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</si>
  <si>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</si>
  <si>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</si>
  <si>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</si>
  <si>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</si>
  <si>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</si>
  <si>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</si>
  <si>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</si>
  <si>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</si>
  <si>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</si>
  <si>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</si>
  <si>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</si>
  <si>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</si>
  <si>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</si>
  <si>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</si>
  <si>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</si>
  <si>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</si>
  <si>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</si>
  <si>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</si>
  <si>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</si>
  <si>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</si>
  <si>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</si>
  <si>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</si>
  <si>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</si>
  <si>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</si>
  <si>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</si>
  <si>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</si>
  <si>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</si>
  <si>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</si>
  <si>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</si>
  <si>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</si>
  <si>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</si>
  <si>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</si>
  <si>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</si>
  <si>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</si>
  <si>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</si>
  <si>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</si>
  <si>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</si>
  <si>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</si>
  <si>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</si>
  <si>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</si>
  <si>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</si>
  <si>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</si>
  <si>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</si>
  <si>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</si>
  <si>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</si>
  <si>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</si>
  <si>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</si>
  <si>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</si>
  <si>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</si>
  <si>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</si>
  <si>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</si>
  <si>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</si>
  <si>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</si>
  <si>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</si>
  <si>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</si>
  <si>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</si>
  <si>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</si>
  <si>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</si>
  <si>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</si>
  <si>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</si>
  <si>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</si>
  <si>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</si>
  <si>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</si>
  <si>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</si>
  <si>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</si>
  <si>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</si>
  <si>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</si>
  <si>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</si>
  <si>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</si>
  <si>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</si>
  <si>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</si>
  <si>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</si>
  <si>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</si>
  <si>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</si>
  <si>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</si>
  <si>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</si>
  <si>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</si>
  <si>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</si>
  <si>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</si>
  <si>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</si>
  <si>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</si>
  <si>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</si>
  <si>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</si>
  <si>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</si>
  <si>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</si>
  <si>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</si>
  <si>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</si>
  <si>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</si>
  <si>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</si>
  <si>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</si>
  <si>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</si>
  <si>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</si>
  <si>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</si>
  <si>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</si>
  <si>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</si>
  <si>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</si>
  <si>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</si>
  <si>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</si>
  <si>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</si>
  <si>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</si>
  <si>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</si>
  <si>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</si>
  <si>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</si>
  <si>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</si>
  <si>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</si>
  <si>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</si>
  <si>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</si>
  <si>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</si>
  <si>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</si>
  <si>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</si>
  <si>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</si>
  <si>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</si>
  <si>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</si>
  <si>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</si>
  <si>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</si>
  <si>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</si>
  <si>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</si>
  <si>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</si>
  <si>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</si>
  <si>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</si>
  <si>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</si>
  <si>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</si>
  <si>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</si>
  <si>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</si>
  <si>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</si>
  <si>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</si>
  <si>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</si>
  <si>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</si>
  <si>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</si>
  <si>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</si>
  <si>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</si>
  <si>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</si>
  <si>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</si>
  <si>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</si>
  <si>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</si>
  <si>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</si>
  <si>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</si>
  <si>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</si>
  <si>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</si>
  <si>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</si>
  <si>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</si>
  <si>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</si>
  <si>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</si>
  <si>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</si>
  <si>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</si>
  <si>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</si>
  <si>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</si>
  <si>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</si>
  <si>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</si>
  <si>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</si>
  <si>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</si>
  <si>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</si>
  <si>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</si>
  <si>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</si>
  <si>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</si>
  <si>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</si>
  <si>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</si>
  <si>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</si>
  <si>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</si>
  <si>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</si>
  <si>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</si>
  <si>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</si>
  <si>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</si>
  <si>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</si>
  <si>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</si>
  <si>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</si>
  <si>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</si>
  <si>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</si>
  <si>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</si>
  <si>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</si>
  <si>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</si>
  <si>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</si>
  <si>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</si>
  <si>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</si>
  <si>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</si>
  <si>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</si>
  <si>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</si>
  <si>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</si>
  <si>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</si>
  <si>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</si>
  <si>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</si>
  <si>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</si>
  <si>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</si>
  <si>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</si>
  <si>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</si>
  <si>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</si>
  <si>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</si>
  <si>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</si>
  <si>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</si>
  <si>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</si>
  <si>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</si>
  <si>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</si>
  <si>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</si>
  <si>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</si>
  <si>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</si>
  <si>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</si>
  <si>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</si>
  <si>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</si>
  <si>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</si>
  <si>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</si>
  <si>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</si>
  <si>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</si>
  <si>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</si>
  <si>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</si>
  <si>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</si>
  <si>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</si>
  <si>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</si>
  <si>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</si>
  <si>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</si>
  <si>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</si>
  <si>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</si>
  <si>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</si>
  <si>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</si>
  <si>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</si>
  <si>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</si>
  <si>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</si>
  <si>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</si>
  <si>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</si>
  <si>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</si>
  <si>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</si>
  <si>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</si>
  <si>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</si>
  <si>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</si>
  <si>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</si>
  <si>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</si>
  <si>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</si>
  <si>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</si>
  <si>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</si>
  <si>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</si>
  <si>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</si>
  <si>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</si>
  <si>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</si>
  <si>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</si>
  <si>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</si>
  <si>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</si>
  <si>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</si>
  <si>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</si>
  <si>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</si>
  <si>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</si>
  <si>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</si>
  <si>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</si>
  <si>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</si>
  <si>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</si>
  <si>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</si>
  <si>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</si>
  <si>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</si>
  <si>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</si>
  <si>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</si>
  <si>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</si>
  <si>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</si>
  <si>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</si>
  <si>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</si>
  <si>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</si>
  <si>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</si>
  <si>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</si>
  <si>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</si>
  <si>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</si>
  <si>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</si>
  <si>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</si>
  <si>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</si>
  <si>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</si>
  <si>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</si>
  <si>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</si>
  <si>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</si>
  <si>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</si>
  <si>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</si>
  <si>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</si>
  <si>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</si>
  <si>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</si>
  <si>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</si>
  <si>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</si>
  <si>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</si>
  <si>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</si>
  <si>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</si>
  <si>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</si>
  <si>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</si>
  <si>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</si>
  <si>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</si>
  <si>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</si>
  <si>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</si>
  <si>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</si>
  <si>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</si>
  <si>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</si>
  <si>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</si>
  <si>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</si>
  <si>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</si>
  <si>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</si>
  <si>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</si>
  <si>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</si>
  <si>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</si>
  <si>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</si>
  <si>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</si>
  <si>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</si>
  <si>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</si>
  <si>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</si>
  <si>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</si>
  <si>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</si>
  <si>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</si>
  <si>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</si>
  <si>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</si>
  <si>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</si>
  <si>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</si>
  <si>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</si>
  <si>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</si>
  <si>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</si>
  <si>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</si>
  <si>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</si>
  <si>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</si>
  <si>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</si>
  <si>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</si>
  <si>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</si>
  <si>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</si>
  <si>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</si>
  <si>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</si>
  <si>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</si>
  <si>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</si>
  <si>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</si>
  <si>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</si>
  <si>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</si>
  <si>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</si>
  <si>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</si>
  <si>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</si>
  <si>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</si>
  <si>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</si>
  <si>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</si>
  <si>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</si>
  <si>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</si>
  <si>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</si>
  <si>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</si>
  <si>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</si>
  <si>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</si>
  <si>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</si>
  <si>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</si>
  <si>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</si>
  <si>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</si>
  <si>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</si>
  <si>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</si>
  <si>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</si>
  <si>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</si>
  <si>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</si>
  <si>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</si>
  <si>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</si>
  <si>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</si>
  <si>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</si>
  <si>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</si>
  <si>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</si>
  <si>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</si>
  <si>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</si>
  <si>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</si>
  <si>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</si>
  <si>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</si>
  <si>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</si>
  <si>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</si>
  <si>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</si>
  <si>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</si>
  <si>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</si>
  <si>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</si>
  <si>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</si>
  <si>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</si>
  <si>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</si>
  <si>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</si>
  <si>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</si>
  <si>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</si>
  <si>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</si>
  <si>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</si>
  <si>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</si>
  <si>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</si>
  <si>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</si>
  <si>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</si>
  <si>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</si>
  <si>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</si>
  <si>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</si>
  <si>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</si>
  <si>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</si>
  <si>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</si>
  <si>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</si>
  <si>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</si>
  <si>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</si>
  <si>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</si>
  <si>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</si>
  <si>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</si>
  <si>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</si>
  <si>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</si>
  <si>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</si>
  <si>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</si>
  <si>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</si>
  <si>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</si>
  <si>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</si>
  <si>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</si>
  <si>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</si>
  <si>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</si>
  <si>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</si>
  <si>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</si>
  <si>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</si>
  <si>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</si>
  <si>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</si>
  <si>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</si>
  <si>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</si>
  <si>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</si>
  <si>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</si>
  <si>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</si>
  <si>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</si>
  <si>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</si>
  <si>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</si>
  <si>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</si>
  <si>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</si>
  <si>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</si>
  <si>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</si>
  <si>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</si>
  <si>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</si>
  <si>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</si>
  <si>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</si>
  <si>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</si>
  <si>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</si>
  <si>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</si>
  <si>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</si>
  <si>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</si>
  <si>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</si>
  <si>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</si>
  <si>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</si>
  <si>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</si>
  <si>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</si>
  <si>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</si>
  <si>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</si>
  <si>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</si>
  <si>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</si>
  <si>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</si>
  <si>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</si>
  <si>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</si>
  <si>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</si>
  <si>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</si>
  <si>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</si>
  <si>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</si>
  <si>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</si>
  <si>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</si>
  <si>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</si>
  <si>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</si>
  <si>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</si>
  <si>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</si>
  <si>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</si>
  <si>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</si>
  <si>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</si>
  <si>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</si>
  <si>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</si>
  <si>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</si>
  <si>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</si>
  <si>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</si>
  <si>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</si>
  <si>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</si>
  <si>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</si>
  <si>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</si>
  <si>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</si>
  <si>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</si>
  <si>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</si>
  <si>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</si>
  <si>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</si>
  <si>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</si>
  <si>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</si>
  <si>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</si>
  <si>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</si>
  <si>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</si>
  <si>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</si>
  <si>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</si>
  <si>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</si>
  <si>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</si>
  <si>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</si>
  <si>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</si>
  <si>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</si>
  <si>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</si>
  <si>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</si>
  <si>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</si>
  <si>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</si>
  <si>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</si>
  <si>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</si>
  <si>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</si>
  <si>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</si>
  <si>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</si>
  <si>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</si>
  <si>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</si>
  <si>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</si>
  <si>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</si>
  <si>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</si>
  <si>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</si>
  <si>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</si>
  <si>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</si>
  <si>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</si>
  <si>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</si>
  <si>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</si>
  <si>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</si>
  <si>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</si>
  <si>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</si>
  <si>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</si>
  <si>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</si>
  <si>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</si>
  <si>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</si>
  <si>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</si>
  <si>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</si>
  <si>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</si>
  <si>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</si>
  <si>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</si>
  <si>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</si>
  <si>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</si>
  <si>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</si>
  <si>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</si>
  <si>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</si>
  <si>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</si>
  <si>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</si>
  <si>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</si>
  <si>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</si>
  <si>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</si>
  <si>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</si>
  <si>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</si>
  <si>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</si>
  <si>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</si>
  <si>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</si>
  <si>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</si>
  <si>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</si>
  <si>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</si>
  <si>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</si>
  <si>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</si>
  <si>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</si>
  <si>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</si>
  <si>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</si>
  <si>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</si>
  <si>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</si>
  <si>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</si>
  <si>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</si>
  <si>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</si>
  <si>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</si>
  <si>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</si>
  <si>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</si>
  <si>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</si>
  <si>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</si>
  <si>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</si>
  <si>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</si>
  <si>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</si>
  <si>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</si>
  <si>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</si>
  <si>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</si>
  <si>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</si>
  <si>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</si>
  <si>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</si>
  <si>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</si>
  <si>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</si>
  <si>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</si>
  <si>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</si>
  <si>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</si>
  <si>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</si>
  <si>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</si>
  <si>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</si>
  <si>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</si>
  <si>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</si>
  <si>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</si>
  <si>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</si>
  <si>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</si>
  <si>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</si>
  <si>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</si>
  <si>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</si>
  <si>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</si>
  <si>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</si>
  <si>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</si>
  <si>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</si>
  <si>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</si>
  <si>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</si>
  <si>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</si>
  <si>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</si>
  <si>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</si>
  <si>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</si>
  <si>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</si>
  <si>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</si>
  <si>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</si>
  <si>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</si>
  <si>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</si>
  <si>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</si>
  <si>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</si>
  <si>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</si>
  <si>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</si>
  <si>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</si>
  <si>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</si>
  <si>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</si>
  <si>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</si>
  <si>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</si>
  <si>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</si>
  <si>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</si>
  <si>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</si>
  <si>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</si>
  <si>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</si>
  <si>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</si>
  <si>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</si>
  <si>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</si>
  <si>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</si>
  <si>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</si>
  <si>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</si>
  <si>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</si>
  <si>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</si>
  <si>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</si>
  <si>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</si>
  <si>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</si>
  <si>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</si>
  <si>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</si>
  <si>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</si>
  <si>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</si>
  <si>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</si>
  <si>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</si>
  <si>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</si>
  <si>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</si>
  <si>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</si>
  <si>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</si>
  <si>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</si>
  <si>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</si>
  <si>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</si>
  <si>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</si>
  <si>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</si>
  <si>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</si>
  <si>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</si>
  <si>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</si>
  <si>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</si>
  <si>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</si>
  <si>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</si>
  <si>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</si>
  <si>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</si>
  <si>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</si>
  <si>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</si>
  <si>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</si>
  <si>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</si>
  <si>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</si>
  <si>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</si>
  <si>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</si>
  <si>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</si>
  <si>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</si>
  <si>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</si>
  <si>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</si>
  <si>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</si>
  <si>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</si>
  <si>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</si>
  <si>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</si>
  <si>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</si>
  <si>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</si>
  <si>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</si>
  <si>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</si>
  <si>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</si>
  <si>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</si>
  <si>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</si>
  <si>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</si>
  <si>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</si>
  <si>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</si>
  <si>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</si>
  <si>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</si>
  <si>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</si>
  <si>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</si>
  <si>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</si>
  <si>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</si>
  <si>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</si>
  <si>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</si>
  <si>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</si>
  <si>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</si>
  <si>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</si>
  <si>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</si>
  <si>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</si>
  <si>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</si>
  <si>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</si>
  <si>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</si>
  <si>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</si>
  <si>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</si>
  <si>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</si>
  <si>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</si>
  <si>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</si>
  <si>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</si>
  <si>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</si>
  <si>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</si>
  <si>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</si>
  <si>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</si>
  <si>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</si>
  <si>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</si>
  <si>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</si>
  <si>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</si>
  <si>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</si>
  <si>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</si>
  <si>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</si>
  <si>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</si>
  <si>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</si>
  <si>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</si>
  <si>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</si>
  <si>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</si>
  <si>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</si>
  <si>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</si>
  <si>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</si>
  <si>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</si>
  <si>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</si>
  <si>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</si>
  <si>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</si>
  <si>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</si>
  <si>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</si>
  <si>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</si>
  <si>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</si>
  <si>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</si>
  <si>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</si>
  <si>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</si>
  <si>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</si>
  <si>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</si>
  <si>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</si>
  <si>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</si>
  <si>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</si>
  <si>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</si>
  <si>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</si>
  <si>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</si>
  <si>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</si>
  <si>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</si>
  <si>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</si>
  <si>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</si>
  <si>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</si>
  <si>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</si>
  <si>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</si>
  <si>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</si>
  <si>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</si>
  <si>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</si>
  <si>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</si>
  <si>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</si>
  <si>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</si>
  <si>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</si>
  <si>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</si>
  <si>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</si>
  <si>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</si>
  <si>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</si>
  <si>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</si>
  <si>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</si>
  <si>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</si>
  <si>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</si>
  <si>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</si>
  <si>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</si>
  <si>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</si>
  <si>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</si>
  <si>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</si>
  <si>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</si>
  <si>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</si>
  <si>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</si>
  <si>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</si>
  <si>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</si>
  <si>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</si>
  <si>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</si>
  <si>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</si>
  <si>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</si>
  <si>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</si>
  <si>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</si>
  <si>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</si>
  <si>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</si>
  <si>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</si>
  <si>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</si>
  <si>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</si>
  <si>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</si>
  <si>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</si>
  <si>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</si>
  <si>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</si>
  <si>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</si>
  <si>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</si>
  <si>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</si>
  <si>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</si>
  <si>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</si>
  <si>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</si>
  <si>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</si>
  <si>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</si>
  <si>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</si>
  <si>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</si>
  <si>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</si>
  <si>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</si>
  <si>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</si>
  <si>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</si>
  <si>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</si>
  <si>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</si>
  <si>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</si>
  <si>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</si>
  <si>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</si>
  <si>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</si>
  <si>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</si>
  <si>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</si>
  <si>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</si>
  <si>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</si>
  <si>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</si>
  <si>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</si>
  <si>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</si>
  <si>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</si>
  <si>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</si>
  <si>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</si>
  <si>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</si>
  <si>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</si>
  <si>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</si>
  <si>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</si>
  <si>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</si>
  <si>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</si>
  <si>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</si>
  <si>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</si>
  <si>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</si>
  <si>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</si>
  <si>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</si>
  <si>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</si>
  <si>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</si>
  <si>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</si>
  <si>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</si>
  <si>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</si>
  <si>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</si>
  <si>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</si>
  <si>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</si>
  <si>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</si>
  <si>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</si>
  <si>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</si>
  <si>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</si>
  <si>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</si>
  <si>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</si>
  <si>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</si>
  <si>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</si>
  <si>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</si>
  <si>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</si>
  <si>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</si>
  <si>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</si>
  <si>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</si>
  <si>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</si>
  <si>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</si>
  <si>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</si>
  <si>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</si>
  <si>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</si>
  <si>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</si>
  <si>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</si>
  <si>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</si>
  <si>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</si>
  <si>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</si>
  <si>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</si>
  <si>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</si>
  <si>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</si>
  <si>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</si>
  <si>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</si>
  <si>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</si>
  <si>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</si>
  <si>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</si>
  <si>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</si>
  <si>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</si>
  <si>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</si>
  <si>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</si>
  <si>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</si>
  <si>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</si>
  <si>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</si>
  <si>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</si>
  <si>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</si>
  <si>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</si>
  <si>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</si>
  <si>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</si>
  <si>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</si>
  <si>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</si>
  <si>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</si>
  <si>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</si>
  <si>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</si>
  <si>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</si>
  <si>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</si>
  <si>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</si>
  <si>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</si>
  <si>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</si>
  <si>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</si>
  <si>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</si>
  <si>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</si>
  <si>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</si>
  <si>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</si>
  <si>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</si>
  <si>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</si>
  <si>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</si>
  <si>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</si>
  <si>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</si>
  <si>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</si>
  <si>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</si>
  <si>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</si>
  <si>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</si>
  <si>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</si>
  <si>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</si>
  <si>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</si>
  <si>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</si>
  <si>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</si>
  <si>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</si>
  <si>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</si>
  <si>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</si>
  <si>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</si>
  <si>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</si>
  <si>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</si>
  <si>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</si>
  <si>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</si>
  <si>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</si>
  <si>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</si>
  <si>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</si>
  <si>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</si>
  <si>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</si>
  <si>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</si>
  <si>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</si>
  <si>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</si>
  <si>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</si>
  <si>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</si>
  <si>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</si>
  <si>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</si>
  <si>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</si>
  <si>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</si>
  <si>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</si>
  <si>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</si>
  <si>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</si>
  <si>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</si>
  <si>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</si>
  <si>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</si>
  <si>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</si>
  <si>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</si>
  <si>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</si>
  <si>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</si>
  <si>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</si>
  <si>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</si>
  <si>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</si>
  <si>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</si>
  <si>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</si>
  <si>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</si>
  <si>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</si>
  <si>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</si>
  <si>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</si>
  <si>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</si>
  <si>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</si>
  <si>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</si>
  <si>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</si>
  <si>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</si>
  <si>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</si>
  <si>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</si>
  <si>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</si>
  <si>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</si>
  <si>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</si>
  <si>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</si>
  <si>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</si>
  <si>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</si>
  <si>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</si>
  <si>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</si>
  <si>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</si>
  <si>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</si>
  <si>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</si>
  <si>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</si>
  <si>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</si>
  <si>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</si>
  <si>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</si>
  <si>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</si>
  <si>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</si>
  <si>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</si>
  <si>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</si>
  <si>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</si>
  <si>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</si>
  <si>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</si>
  <si>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</si>
  <si>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</si>
  <si>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</si>
  <si>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</si>
  <si>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</si>
  <si>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</si>
  <si>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</si>
  <si>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</si>
  <si>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</si>
  <si>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</si>
  <si>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</si>
  <si>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</si>
  <si>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</si>
  <si>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</si>
  <si>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</si>
  <si>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</si>
  <si>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</si>
  <si>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</si>
  <si>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</si>
  <si>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</si>
  <si>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</si>
  <si>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</si>
  <si>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</si>
  <si>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</si>
  <si>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</si>
  <si>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</si>
  <si>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</si>
  <si>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</si>
  <si>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</si>
  <si>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</si>
  <si>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</si>
  <si>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</si>
  <si>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</si>
  <si>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</si>
  <si>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</si>
  <si>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</si>
  <si>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</si>
  <si>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</si>
  <si>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</si>
  <si>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</si>
  <si>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</si>
  <si>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</si>
  <si>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</si>
  <si>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</si>
  <si>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</si>
  <si>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</si>
  <si>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</si>
  <si>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</si>
  <si>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</si>
  <si>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</si>
  <si>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</si>
  <si>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</si>
  <si>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</si>
  <si>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</si>
  <si>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</si>
  <si>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</si>
  <si>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</si>
  <si>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</si>
  <si>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</si>
  <si>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</si>
  <si>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</si>
  <si>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</si>
  <si>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</si>
  <si>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</si>
  <si>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</si>
  <si>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</si>
  <si>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</si>
  <si>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</si>
  <si>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</si>
  <si>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</si>
  <si>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</si>
  <si>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</si>
  <si>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</si>
  <si>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</si>
  <si>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</si>
  <si>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</si>
  <si>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</si>
  <si>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</si>
  <si>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</si>
  <si>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</si>
  <si>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</si>
  <si>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</si>
  <si>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</si>
  <si>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</si>
  <si>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</si>
  <si>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</si>
  <si>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</si>
  <si>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</si>
  <si>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</si>
  <si>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</si>
  <si>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</si>
  <si>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</si>
  <si>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</si>
  <si>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</si>
  <si>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</si>
  <si>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</si>
  <si>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</si>
  <si>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</si>
  <si>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</si>
  <si>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</si>
  <si>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</si>
  <si>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</si>
  <si>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</si>
  <si>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</si>
  <si>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</si>
  <si>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</si>
  <si>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</si>
  <si>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</si>
  <si>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</si>
  <si>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</si>
  <si>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</si>
  <si>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</si>
  <si>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</si>
  <si>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</si>
  <si>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</si>
  <si>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</si>
  <si>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</si>
  <si>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</si>
  <si>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</si>
  <si>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</si>
  <si>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</si>
  <si>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</si>
  <si>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</si>
  <si>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</si>
  <si>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</si>
  <si>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</si>
  <si>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</si>
  <si>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</si>
  <si>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</si>
  <si>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</si>
  <si>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</si>
  <si>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</si>
  <si>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</si>
  <si>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</si>
  <si>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</si>
  <si>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</si>
  <si>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</si>
  <si>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</si>
  <si>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</si>
  <si>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</si>
  <si>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</si>
  <si>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</si>
  <si>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</si>
  <si>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</si>
  <si>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</si>
  <si>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</si>
  <si>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</si>
  <si>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</si>
  <si>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</si>
  <si>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</si>
  <si>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</si>
  <si>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</si>
  <si>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</si>
  <si>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</si>
  <si>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</si>
  <si>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</si>
  <si>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</si>
  <si>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</si>
  <si>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</si>
  <si>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</si>
  <si>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</si>
  <si>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</si>
  <si>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</si>
  <si>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</si>
  <si>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</si>
  <si>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</si>
  <si>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</si>
  <si>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</si>
  <si>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</si>
  <si>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</si>
  <si>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</si>
  <si>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</si>
  <si>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</si>
  <si>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</si>
  <si>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</si>
  <si>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</si>
  <si>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</si>
  <si>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</si>
  <si>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</si>
  <si>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</si>
  <si>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</si>
  <si>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</si>
  <si>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</si>
  <si>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</si>
  <si>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</si>
  <si>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</si>
  <si>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</si>
  <si>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</si>
  <si>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</si>
  <si>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</si>
  <si>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</si>
  <si>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</si>
  <si>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</si>
  <si>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</si>
  <si>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</si>
  <si>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</si>
  <si>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</si>
  <si>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</si>
  <si>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</si>
  <si>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</si>
  <si>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</si>
  <si>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</si>
  <si>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</si>
  <si>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</si>
  <si>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</si>
  <si>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</si>
  <si>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</si>
  <si>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</si>
  <si>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</si>
  <si>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</si>
  <si>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</si>
  <si>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</si>
  <si>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</si>
  <si>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</si>
  <si>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</si>
  <si>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</si>
  <si>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</si>
  <si>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</si>
  <si>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</si>
  <si>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</si>
  <si>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</si>
  <si>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</si>
  <si>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</si>
  <si>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</si>
  <si>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</si>
  <si>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</si>
  <si>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</si>
  <si>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</si>
  <si>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</si>
  <si>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</si>
  <si>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</si>
  <si>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</si>
  <si>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</si>
  <si>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</si>
  <si>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</si>
  <si>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</si>
  <si>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</si>
  <si>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</si>
  <si>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</si>
  <si>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</si>
  <si>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</si>
  <si>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</si>
  <si>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</si>
  <si>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</si>
  <si>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</si>
  <si>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</si>
  <si>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</si>
  <si>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</si>
  <si>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</si>
  <si>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</si>
  <si>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</si>
  <si>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</si>
  <si>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</si>
  <si>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</si>
  <si>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</si>
  <si>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</si>
  <si>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</si>
  <si>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</si>
  <si>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</si>
  <si>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</si>
  <si>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</si>
  <si>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</si>
  <si>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</si>
  <si>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</si>
  <si>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</si>
  <si>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</si>
  <si>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</si>
  <si>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</si>
  <si>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</si>
  <si>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</si>
  <si>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</si>
  <si>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</si>
  <si>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</si>
  <si>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</si>
  <si>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</si>
  <si>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</si>
  <si>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</si>
  <si>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</si>
  <si>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</si>
  <si>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</si>
  <si>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</si>
  <si>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</si>
  <si>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</si>
  <si>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</si>
  <si>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</si>
  <si>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</si>
  <si>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</si>
  <si>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</si>
  <si>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</si>
  <si>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</si>
  <si>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</si>
  <si>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</si>
  <si>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</si>
  <si>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</si>
  <si>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</si>
  <si>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</si>
  <si>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</si>
  <si>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</si>
  <si>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</si>
  <si>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</si>
  <si>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</si>
  <si>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</si>
  <si>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</si>
  <si>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</si>
  <si>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</si>
  <si>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</si>
  <si>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</si>
  <si>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</si>
  <si>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</si>
  <si>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</si>
  <si>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</si>
  <si>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</si>
  <si>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</si>
  <si>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</si>
  <si>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</si>
  <si>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</si>
  <si>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</si>
  <si>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</si>
  <si>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</si>
  <si>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</si>
  <si>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</si>
  <si>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</si>
  <si>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</si>
  <si>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</si>
  <si>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</si>
  <si>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</si>
  <si>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</si>
  <si>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</si>
  <si>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</si>
  <si>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</si>
  <si>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</si>
  <si>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</si>
  <si>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</si>
  <si>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</si>
  <si>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</si>
  <si>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</si>
  <si>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</si>
  <si>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</si>
  <si>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</si>
  <si>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</si>
  <si>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</si>
  <si>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</si>
  <si>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</si>
  <si>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</si>
  <si>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</si>
  <si>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</si>
  <si>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</si>
  <si>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</si>
  <si>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</si>
  <si>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</si>
  <si>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</si>
  <si>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</si>
  <si>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</si>
  <si>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</si>
  <si>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</si>
  <si>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</si>
  <si>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</si>
  <si>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</si>
  <si>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</si>
  <si>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</si>
  <si>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</si>
  <si>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</si>
  <si>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</si>
  <si>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</si>
  <si>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</si>
  <si>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</si>
  <si>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</si>
  <si>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</si>
  <si>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</si>
  <si>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</si>
  <si>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</si>
  <si>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</si>
  <si>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</si>
  <si>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</si>
  <si>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</si>
  <si>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</si>
  <si>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</si>
  <si>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</si>
  <si>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</si>
  <si>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</si>
  <si>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</si>
  <si>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</si>
  <si>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</si>
  <si>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</si>
  <si>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</si>
  <si>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</si>
  <si>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</si>
  <si>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</si>
  <si>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</si>
  <si>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</si>
  <si>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</si>
  <si>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</si>
  <si>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</si>
  <si>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</si>
  <si>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</si>
  <si>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</si>
  <si>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</si>
  <si>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</si>
  <si>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</si>
  <si>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</si>
  <si>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</si>
  <si>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</si>
  <si>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</si>
  <si>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</si>
  <si>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</si>
  <si>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</si>
  <si>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</si>
  <si>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</si>
  <si>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</si>
  <si>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</si>
  <si>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</si>
  <si>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</si>
  <si>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</si>
  <si>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</si>
  <si>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</si>
  <si>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</si>
  <si>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</si>
  <si>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</si>
  <si>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</si>
  <si>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</si>
  <si>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</si>
  <si>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</si>
  <si>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</si>
  <si>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</si>
  <si>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</si>
  <si>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</si>
  <si>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</si>
  <si>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</si>
  <si>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</si>
  <si>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</si>
  <si>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</si>
  <si>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</si>
  <si>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</si>
  <si>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</si>
  <si>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</si>
  <si>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</si>
  <si>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</si>
  <si>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</si>
  <si>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</si>
  <si>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</si>
  <si>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</si>
  <si>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</si>
  <si>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</si>
  <si>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</si>
  <si>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</si>
  <si>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</si>
  <si>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</si>
  <si>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</si>
  <si>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</si>
  <si>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</si>
  <si>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</si>
  <si>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</si>
  <si>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</si>
  <si>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</si>
  <si>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</si>
  <si>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</si>
  <si>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</si>
  <si>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</si>
  <si>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</si>
  <si>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</si>
  <si>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</si>
  <si>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</si>
  <si>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</si>
  <si>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</si>
  <si>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</si>
  <si>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</si>
  <si>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</si>
  <si>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</si>
  <si>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</si>
  <si>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</si>
  <si>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</si>
  <si>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</si>
  <si>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</si>
  <si>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</si>
  <si>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</si>
  <si>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</si>
  <si>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</si>
  <si>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</si>
  <si>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</si>
  <si>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</si>
  <si>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</si>
  <si>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</si>
  <si>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</si>
  <si>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</si>
  <si>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</si>
  <si>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</si>
  <si>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</si>
  <si>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</si>
  <si>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</si>
  <si>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</si>
  <si>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</si>
  <si>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</si>
  <si>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</si>
  <si>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</si>
  <si>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</si>
  <si>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</si>
  <si>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</si>
  <si>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</si>
  <si>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</si>
  <si>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</si>
  <si>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</si>
  <si>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</si>
  <si>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</si>
  <si>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</si>
  <si>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</si>
  <si>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</si>
  <si>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</si>
  <si>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</si>
  <si>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</si>
  <si>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</si>
  <si>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</si>
  <si>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</si>
  <si>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</si>
  <si>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</si>
  <si>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</si>
  <si>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</si>
  <si>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</si>
  <si>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</si>
  <si>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</si>
  <si>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</si>
  <si>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</si>
  <si>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</si>
  <si>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</si>
  <si>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</si>
  <si>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</si>
  <si>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</si>
  <si>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</si>
  <si>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</si>
  <si>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</si>
  <si>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</si>
  <si>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</si>
  <si>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</si>
  <si>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</si>
  <si>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</si>
  <si>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</si>
  <si>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</si>
  <si>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</si>
  <si>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</si>
  <si>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</si>
  <si>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</si>
  <si>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</si>
  <si>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</si>
  <si>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</si>
  <si>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</si>
  <si>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</si>
  <si>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</si>
  <si>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</si>
  <si>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</si>
  <si>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</si>
  <si>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</si>
  <si>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</si>
  <si>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</si>
  <si>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</si>
  <si>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</si>
  <si>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</si>
  <si>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</si>
  <si>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</si>
  <si>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</si>
  <si>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</si>
  <si>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</si>
  <si>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</si>
  <si>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</si>
  <si>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</si>
  <si>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</si>
  <si>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</si>
  <si>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</si>
  <si>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</si>
  <si>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</si>
  <si>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</si>
  <si>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</si>
  <si>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</si>
  <si>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</si>
  <si>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</si>
  <si>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</si>
  <si>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</si>
  <si>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</si>
  <si>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</si>
  <si>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</si>
  <si>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</si>
  <si>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</si>
  <si>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</si>
  <si>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</si>
  <si>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</si>
  <si>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</si>
  <si>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</si>
  <si>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</si>
  <si>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</si>
  <si>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</si>
  <si>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</si>
  <si>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</si>
  <si>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</si>
  <si>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</si>
  <si>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</si>
  <si>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</si>
  <si>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</si>
  <si>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</si>
  <si>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</si>
  <si>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</si>
  <si>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</si>
  <si>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</si>
  <si>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</si>
  <si>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</si>
  <si>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</si>
  <si>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</si>
  <si>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</si>
  <si>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</si>
  <si>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</si>
  <si>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</si>
  <si>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</si>
  <si>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</si>
  <si>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</si>
  <si>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</si>
  <si>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</si>
  <si>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</si>
  <si>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</si>
  <si>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</si>
  <si>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</si>
  <si>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</si>
  <si>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</si>
  <si>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</si>
  <si>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</si>
  <si>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</si>
  <si>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</si>
  <si>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</si>
  <si>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</si>
  <si>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</si>
  <si>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</si>
  <si>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</si>
  <si>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</si>
  <si>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</si>
  <si>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</si>
  <si>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</si>
  <si>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</si>
  <si>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</si>
  <si>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</si>
  <si>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</si>
  <si>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</si>
  <si>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</si>
  <si>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</si>
  <si>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</si>
  <si>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</si>
  <si>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</si>
  <si>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</si>
  <si>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</si>
  <si>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</si>
  <si>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</si>
  <si>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</si>
  <si>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</si>
  <si>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</si>
  <si>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</si>
  <si>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</si>
  <si>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</si>
  <si>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</si>
  <si>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</si>
  <si>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</si>
  <si>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</si>
  <si>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</si>
  <si>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</si>
  <si>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</si>
  <si>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</si>
  <si>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</si>
  <si>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</si>
  <si>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</si>
  <si>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</si>
  <si>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</si>
  <si>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</si>
  <si>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</si>
  <si>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</si>
  <si>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</si>
  <si>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</si>
  <si>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</si>
  <si>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</si>
  <si>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</si>
  <si>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</si>
  <si>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</si>
  <si>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</si>
  <si>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</si>
  <si>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</si>
  <si>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</si>
  <si>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</si>
  <si>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</si>
  <si>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</si>
  <si>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</si>
  <si>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</si>
  <si>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</si>
  <si>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</si>
  <si>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</si>
  <si>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</si>
  <si>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</si>
  <si>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</si>
  <si>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</si>
  <si>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</si>
  <si>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</si>
  <si>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</si>
  <si>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</si>
  <si>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</si>
  <si>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</si>
  <si>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</si>
  <si>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</si>
  <si>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</si>
  <si>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</si>
  <si>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</si>
  <si>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</si>
  <si>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</si>
  <si>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</si>
  <si>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</si>
  <si>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</si>
  <si>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</si>
  <si>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</si>
  <si>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</si>
  <si>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</si>
  <si>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</si>
  <si>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</si>
  <si>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</si>
  <si>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</si>
  <si>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</si>
  <si>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</si>
  <si>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</si>
  <si>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</si>
  <si>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</si>
  <si>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</si>
  <si>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</si>
  <si>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</si>
  <si>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</si>
  <si>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</si>
  <si>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</si>
  <si>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</si>
  <si>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</si>
  <si>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</si>
  <si>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</si>
  <si>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</si>
  <si>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</si>
  <si>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</si>
  <si>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</si>
  <si>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</si>
  <si>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</si>
  <si>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</si>
  <si>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</si>
  <si>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</si>
  <si>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</si>
  <si>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</si>
  <si>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</si>
  <si>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</si>
  <si>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</si>
  <si>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</si>
  <si>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</si>
  <si>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</si>
  <si>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</si>
  <si>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</si>
  <si>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</si>
  <si>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</si>
  <si>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</si>
  <si>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</si>
  <si>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</si>
  <si>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</si>
  <si>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</si>
  <si>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</si>
  <si>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</si>
  <si>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</si>
  <si>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</si>
  <si>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</si>
  <si>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</si>
  <si>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</si>
  <si>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</si>
  <si>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</si>
  <si>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</si>
  <si>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</si>
  <si>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</si>
  <si>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</si>
  <si>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</si>
  <si>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</si>
  <si>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</si>
  <si>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</si>
  <si>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</si>
  <si>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</si>
  <si>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</si>
  <si>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</si>
  <si>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</si>
  <si>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</si>
  <si>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</si>
  <si>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</si>
  <si>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</si>
  <si>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</si>
  <si>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</si>
  <si>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</si>
  <si>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</si>
  <si>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</si>
  <si>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</si>
  <si>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</si>
  <si>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</si>
  <si>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</si>
  <si>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</si>
  <si>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</si>
  <si>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</si>
  <si>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</si>
  <si>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</si>
  <si>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</si>
  <si>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</si>
  <si>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</si>
  <si>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</si>
  <si>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</si>
  <si>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</si>
  <si>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</si>
  <si>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</si>
  <si>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</si>
  <si>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</si>
  <si>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</si>
  <si>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</si>
  <si>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</si>
  <si>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</si>
  <si>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</si>
  <si>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</si>
  <si>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</si>
  <si>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</si>
  <si>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</si>
  <si>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</si>
  <si>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</si>
  <si>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</si>
  <si>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</si>
  <si>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</si>
  <si>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</si>
  <si>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</si>
  <si>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</si>
  <si>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</si>
  <si>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</si>
  <si>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</si>
  <si>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</si>
  <si>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</si>
  <si>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</si>
  <si>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</si>
  <si>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</si>
  <si>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</si>
  <si>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</si>
  <si>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</si>
  <si>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</si>
  <si>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</si>
  <si>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</si>
  <si>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</si>
  <si>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</si>
  <si>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</si>
  <si>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</si>
  <si>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</si>
  <si>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</si>
  <si>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</si>
  <si>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</si>
  <si>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</si>
  <si>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</si>
  <si>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</si>
  <si>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</si>
  <si>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</si>
  <si>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</si>
  <si>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</si>
  <si>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</si>
  <si>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</si>
  <si>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</si>
  <si>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</si>
  <si>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</si>
  <si>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</si>
  <si>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</si>
  <si>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</si>
  <si>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</si>
  <si>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</si>
  <si>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</si>
  <si>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</si>
  <si>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</si>
  <si>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</si>
  <si>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</si>
  <si>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</si>
  <si>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</si>
  <si>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</si>
  <si>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</si>
  <si>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</si>
  <si>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</si>
  <si>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</si>
  <si>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</si>
  <si>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</si>
  <si>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</si>
  <si>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</si>
  <si>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</si>
  <si>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</si>
  <si>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</si>
  <si>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</si>
  <si>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</si>
  <si>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</si>
  <si>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</si>
  <si>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</si>
  <si>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</si>
  <si>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</si>
  <si>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</si>
  <si>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</si>
  <si>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</si>
  <si>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</si>
  <si>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</si>
  <si>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</si>
  <si>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</si>
  <si>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</si>
  <si>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</si>
  <si>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</si>
  <si>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</si>
  <si>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</si>
  <si>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</si>
  <si>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</si>
  <si>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</si>
  <si>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</si>
  <si>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</si>
  <si>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</si>
  <si>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</si>
  <si>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</si>
  <si>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</si>
  <si>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</si>
  <si>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</si>
  <si>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</si>
  <si>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</si>
  <si>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</si>
  <si>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</si>
  <si>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</si>
  <si>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</si>
  <si>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</si>
  <si>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</si>
  <si>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</si>
  <si>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</si>
  <si>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</si>
  <si>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</si>
  <si>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</si>
  <si>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</si>
  <si>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</si>
  <si>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</si>
  <si>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</si>
  <si>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</si>
  <si>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</si>
  <si>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</si>
  <si>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</si>
  <si>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</si>
  <si>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</si>
  <si>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</si>
  <si>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</si>
  <si>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</si>
  <si>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</si>
  <si>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</si>
  <si>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</si>
  <si>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</si>
  <si>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</si>
  <si>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</si>
  <si>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</si>
  <si>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</si>
  <si>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</si>
  <si>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</si>
  <si>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</si>
  <si>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</si>
  <si>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</si>
  <si>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</si>
  <si>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</si>
  <si>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</si>
  <si>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</si>
  <si>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</si>
  <si>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</si>
  <si>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</si>
  <si>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</si>
  <si>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</si>
  <si>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</si>
  <si>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</si>
  <si>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</si>
  <si>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</si>
  <si>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</si>
  <si>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</si>
  <si>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</si>
  <si>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</si>
  <si>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</si>
  <si>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</si>
  <si>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</si>
  <si>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</si>
  <si>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</si>
  <si>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</si>
  <si>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</si>
  <si>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</si>
  <si>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</si>
  <si>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</si>
  <si>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</si>
  <si>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</si>
  <si>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</si>
  <si>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</si>
  <si>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</si>
  <si>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</si>
  <si>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</si>
  <si>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</si>
  <si>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</si>
  <si>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</si>
  <si>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</si>
  <si>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</si>
  <si>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</si>
  <si>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</si>
  <si>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</si>
  <si>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</si>
  <si>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</si>
  <si>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</si>
  <si>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</si>
  <si>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</si>
  <si>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</si>
  <si>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</si>
  <si>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</si>
  <si>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</si>
  <si>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</si>
  <si>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</si>
  <si>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</si>
  <si>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</si>
  <si>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</si>
  <si>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</si>
  <si>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</si>
  <si>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</si>
  <si>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</si>
  <si>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</si>
  <si>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</si>
  <si>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</si>
  <si>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</si>
  <si>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</si>
  <si>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</si>
  <si>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</si>
  <si>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</si>
  <si>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</si>
  <si>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</si>
  <si>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</si>
  <si>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</si>
  <si>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</si>
  <si>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</si>
  <si>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</si>
  <si>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</si>
  <si>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</si>
  <si>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</si>
  <si>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</si>
  <si>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</si>
  <si>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</si>
  <si>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</si>
  <si>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</si>
  <si>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</si>
  <si>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</si>
  <si>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</si>
  <si>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</si>
  <si>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</si>
  <si>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</si>
  <si>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</si>
  <si>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</si>
  <si>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</si>
  <si>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</si>
  <si>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</si>
  <si>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</si>
  <si>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</si>
  <si>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</si>
  <si>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</si>
  <si>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</si>
  <si>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</si>
  <si>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</si>
  <si>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</si>
  <si>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</si>
  <si>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</si>
  <si>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</si>
  <si>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</si>
  <si>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</si>
  <si>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</si>
  <si>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</si>
  <si>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</si>
  <si>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</si>
  <si>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</si>
  <si>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</si>
  <si>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</si>
  <si>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</si>
  <si>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</si>
  <si>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</si>
  <si>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</si>
  <si>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</si>
  <si>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</si>
  <si>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</si>
  <si>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</si>
  <si>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</si>
  <si>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</si>
  <si>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</si>
  <si>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</si>
  <si>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</si>
  <si>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</si>
  <si>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</si>
  <si>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</si>
  <si>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</si>
  <si>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</si>
  <si>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</si>
  <si>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</si>
  <si>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</si>
  <si>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</si>
  <si>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</si>
  <si>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</si>
  <si>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</si>
  <si>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</si>
  <si>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</si>
  <si>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</si>
  <si>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</si>
  <si>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</si>
  <si>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</si>
  <si>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</si>
  <si>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</si>
  <si>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</si>
  <si>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</si>
  <si>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</si>
  <si>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</si>
  <si>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</si>
  <si>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</si>
  <si>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</si>
  <si>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</si>
  <si>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</si>
  <si>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</si>
  <si>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</si>
  <si>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</si>
  <si>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</si>
  <si>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</si>
  <si>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</si>
  <si>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</si>
  <si>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</si>
  <si>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</si>
  <si>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</si>
  <si>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</si>
  <si>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</si>
  <si>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</si>
  <si>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</si>
  <si>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</si>
  <si>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</si>
  <si>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</si>
  <si>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</si>
  <si>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</si>
  <si>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</si>
  <si>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</si>
  <si>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</si>
  <si>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</si>
  <si>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</si>
  <si>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</si>
  <si>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</si>
  <si>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</si>
  <si>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</si>
  <si>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</si>
  <si>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</si>
  <si>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</si>
  <si>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</si>
  <si>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</si>
  <si>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</si>
  <si>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</si>
  <si>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</si>
  <si>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</si>
  <si>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</si>
  <si>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</si>
  <si>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</si>
  <si>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</si>
  <si>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</si>
  <si>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</si>
  <si>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</si>
  <si>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</si>
  <si>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</si>
  <si>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</si>
  <si>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</si>
  <si>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</si>
  <si>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</si>
  <si>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</si>
  <si>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</si>
  <si>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</si>
  <si>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</si>
  <si>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</si>
  <si>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</si>
  <si>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</si>
  <si>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</si>
  <si>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</si>
  <si>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</si>
  <si>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</si>
  <si>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</si>
  <si>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</si>
  <si>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</si>
  <si>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</si>
  <si>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</si>
  <si>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</si>
  <si>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</si>
  <si>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</si>
  <si>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</si>
  <si>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</si>
  <si>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</si>
  <si>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</si>
  <si>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</si>
  <si>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</si>
  <si>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</si>
  <si>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</si>
  <si>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</si>
  <si>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</si>
  <si>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</si>
  <si>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</si>
  <si>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</si>
  <si>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</si>
  <si>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</si>
  <si>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</si>
  <si>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</si>
  <si>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</si>
  <si>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</si>
  <si>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</si>
  <si>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</si>
  <si>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</si>
  <si>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</si>
  <si>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</si>
  <si>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</si>
  <si>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</si>
  <si>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</si>
  <si>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</si>
  <si>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</si>
  <si>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</si>
  <si>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</si>
  <si>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</si>
  <si>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</si>
  <si>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</si>
  <si>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</si>
  <si>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</si>
  <si>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</si>
  <si>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</si>
  <si>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</si>
  <si>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</si>
  <si>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</si>
  <si>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</si>
  <si>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</si>
  <si>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</si>
  <si>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</si>
  <si>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</si>
  <si>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</si>
  <si>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</si>
  <si>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</si>
  <si>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</si>
  <si>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</si>
  <si>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</si>
  <si>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</si>
  <si>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</si>
  <si>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</si>
  <si>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</si>
  <si>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</si>
  <si>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</si>
  <si>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</si>
  <si>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</si>
  <si>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</si>
  <si>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</si>
  <si>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</si>
  <si>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</si>
  <si>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</si>
  <si>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</si>
  <si>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</si>
  <si>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</si>
  <si>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</si>
  <si>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</si>
  <si>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</si>
  <si>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</si>
  <si>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</si>
  <si>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</si>
  <si>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</si>
  <si>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</si>
  <si>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</si>
  <si>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</si>
  <si>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</si>
  <si>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</si>
  <si>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</si>
  <si>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</si>
  <si>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</si>
  <si>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</si>
  <si>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</si>
  <si>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</si>
  <si>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</si>
  <si>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</si>
  <si>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</si>
  <si>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</si>
  <si>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</si>
  <si>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</si>
  <si>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</si>
  <si>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</si>
  <si>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</si>
  <si>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</si>
  <si>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</si>
  <si>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</si>
  <si>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</si>
  <si>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</si>
  <si>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</si>
  <si>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</si>
  <si>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</si>
  <si>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</si>
  <si>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</si>
  <si>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</si>
  <si>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</si>
  <si>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</si>
  <si>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</si>
  <si>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</si>
  <si>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</si>
  <si>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</si>
  <si>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</si>
  <si>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</si>
  <si>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</si>
  <si>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</si>
  <si>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</si>
  <si>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</si>
  <si>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</si>
  <si>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</si>
  <si>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</si>
  <si>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</si>
  <si>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</si>
  <si>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</si>
  <si>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</si>
  <si>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</si>
  <si>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</si>
  <si>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</si>
  <si>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</si>
  <si>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</si>
  <si>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</si>
  <si>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</si>
  <si>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</si>
  <si>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</si>
  <si>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</si>
  <si>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</si>
  <si>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</si>
  <si>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</si>
  <si>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</si>
  <si>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</si>
  <si>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</si>
  <si>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</si>
  <si>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</si>
  <si>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</si>
  <si>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</si>
  <si>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</si>
  <si>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</si>
  <si>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</si>
  <si>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</si>
  <si>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</si>
  <si>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</si>
  <si>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</si>
  <si>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</si>
  <si>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</si>
  <si>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</si>
  <si>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</si>
  <si>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</si>
  <si>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</si>
  <si>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</si>
  <si>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</si>
  <si>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</si>
  <si>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</si>
  <si>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</si>
  <si>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</si>
  <si>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</si>
  <si>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</si>
  <si>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</si>
  <si>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</si>
  <si>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</si>
  <si>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</si>
  <si>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</si>
  <si>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</si>
  <si>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</si>
  <si>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</si>
  <si>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</si>
  <si>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</si>
  <si>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</si>
  <si>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</si>
  <si>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</si>
  <si>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</si>
  <si>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</si>
  <si>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</si>
  <si>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</si>
  <si>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</si>
  <si>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</si>
  <si>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</si>
  <si>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</si>
  <si>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</si>
  <si>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</si>
  <si>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</si>
  <si>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</si>
  <si>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</si>
  <si>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</si>
  <si>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</si>
  <si>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</si>
  <si>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</si>
  <si>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</si>
  <si>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</si>
  <si>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</si>
  <si>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</si>
  <si>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</si>
  <si>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</si>
  <si>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</si>
  <si>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</si>
  <si>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</si>
  <si>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</si>
  <si>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</si>
  <si>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</si>
  <si>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</si>
  <si>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</si>
  <si>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</si>
  <si>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</si>
  <si>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</si>
  <si>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</si>
  <si>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</si>
  <si>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</si>
  <si>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</si>
  <si>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</si>
  <si>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</si>
  <si>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</si>
  <si>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</si>
  <si>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</si>
  <si>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</si>
  <si>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</si>
  <si>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</si>
  <si>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</si>
  <si>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</si>
  <si>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</si>
  <si>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</si>
  <si>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</si>
  <si>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</si>
  <si>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</si>
  <si>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</si>
  <si>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</si>
  <si>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</si>
  <si>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</si>
  <si>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</si>
  <si>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</si>
  <si>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</si>
  <si>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</si>
  <si>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</si>
  <si>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</si>
  <si>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</si>
  <si>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</si>
  <si>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</si>
  <si>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</si>
  <si>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</si>
  <si>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</si>
  <si>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</si>
  <si>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</si>
  <si>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</si>
  <si>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</si>
  <si>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</si>
  <si>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</si>
  <si>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</si>
  <si>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</si>
  <si>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</si>
  <si>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</si>
  <si>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</si>
  <si>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</si>
  <si>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</si>
  <si>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</si>
  <si>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</si>
  <si>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</si>
  <si>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</si>
  <si>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</si>
  <si>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</si>
  <si>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</si>
  <si>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</si>
  <si>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</si>
  <si>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</si>
  <si>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</si>
  <si>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</si>
  <si>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</si>
  <si>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</si>
  <si>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</si>
  <si>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</si>
  <si>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</si>
  <si>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</si>
  <si>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</si>
  <si>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</si>
  <si>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</si>
  <si>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</si>
  <si>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</si>
  <si>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</si>
  <si>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</si>
  <si>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</si>
  <si>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</si>
  <si>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</si>
  <si>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</si>
  <si>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</si>
  <si>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</si>
  <si>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</si>
  <si>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</si>
  <si>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</si>
  <si>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</si>
  <si>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</si>
  <si>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</si>
  <si>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</si>
  <si>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</si>
  <si>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</si>
  <si>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</si>
  <si>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</si>
  <si>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</si>
  <si>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</si>
  <si>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</si>
  <si>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</si>
  <si>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</si>
  <si>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</si>
  <si>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</si>
  <si>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</si>
  <si>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</si>
  <si>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</si>
  <si>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</si>
  <si>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</si>
  <si>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</si>
  <si>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</si>
  <si>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</si>
  <si>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</si>
  <si>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</si>
  <si>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</si>
  <si>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</si>
  <si>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</si>
  <si>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</si>
  <si>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</si>
  <si>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</si>
  <si>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</si>
  <si>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</si>
  <si>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</si>
  <si>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</si>
  <si>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</si>
  <si>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</si>
  <si>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</si>
  <si>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</si>
  <si>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</si>
  <si>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</si>
  <si>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</si>
  <si>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</si>
  <si>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</si>
  <si>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</si>
  <si>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</si>
  <si>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</si>
  <si>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</si>
  <si>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</si>
  <si>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</si>
  <si>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</si>
  <si>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</si>
  <si>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</si>
  <si>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</si>
  <si>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</si>
  <si>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</si>
  <si>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</si>
  <si>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</si>
  <si>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</si>
  <si>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</si>
  <si>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</si>
  <si>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</si>
  <si>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</si>
  <si>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</si>
  <si>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</si>
  <si>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</si>
  <si>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</si>
  <si>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</si>
  <si>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</si>
  <si>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</si>
  <si>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</si>
  <si>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</si>
  <si>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</si>
  <si>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</si>
  <si>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</si>
  <si>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</si>
  <si>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</si>
  <si>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</si>
  <si>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</si>
  <si>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</si>
  <si>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</si>
  <si>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</si>
  <si>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</si>
  <si>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</si>
  <si>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</si>
  <si>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</si>
  <si>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</si>
  <si>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</si>
  <si>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</si>
  <si>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</si>
  <si>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</si>
  <si>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</si>
  <si>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</si>
  <si>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</si>
  <si>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</si>
  <si>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</si>
  <si>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</si>
  <si>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</si>
  <si>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</si>
  <si>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</si>
  <si>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</si>
  <si>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</si>
  <si>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</si>
  <si>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</si>
  <si>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</si>
  <si>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</si>
  <si>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</si>
  <si>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</si>
  <si>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</si>
  <si>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</si>
  <si>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</si>
  <si>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</si>
  <si>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</si>
  <si>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</si>
  <si>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</si>
  <si>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</si>
  <si>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</si>
  <si>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</si>
  <si>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</si>
  <si>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</si>
  <si>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</si>
  <si>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</si>
  <si>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</si>
  <si>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</si>
  <si>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</si>
  <si>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</si>
  <si>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</si>
  <si>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</si>
  <si>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</si>
  <si>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</si>
  <si>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</si>
  <si>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</si>
  <si>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</si>
  <si>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</si>
  <si>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</si>
  <si>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</si>
  <si>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</si>
  <si>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</si>
  <si>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</si>
  <si>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</si>
  <si>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</si>
  <si>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</si>
  <si>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</si>
  <si>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</si>
  <si>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</si>
  <si>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</si>
  <si>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</si>
  <si>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</si>
  <si>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</si>
  <si>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</si>
  <si>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</si>
  <si>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</si>
  <si>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</si>
  <si>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</si>
  <si>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</si>
  <si>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</si>
  <si>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</si>
  <si>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</si>
  <si>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</si>
  <si>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</si>
  <si>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</si>
  <si>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</si>
  <si>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</si>
  <si>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</si>
  <si>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</si>
  <si>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</si>
  <si>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</si>
  <si>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</si>
  <si>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</si>
  <si>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</si>
  <si>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</si>
  <si>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</si>
  <si>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</si>
  <si>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</si>
  <si>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</si>
  <si>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</si>
  <si>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</si>
  <si>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</si>
  <si>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</si>
  <si>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</si>
  <si>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</si>
  <si>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</si>
  <si>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</si>
  <si>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</si>
  <si>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</si>
  <si>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</si>
  <si>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</si>
  <si>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</si>
  <si>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</si>
  <si>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</si>
  <si>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</si>
  <si>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</si>
  <si>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</si>
  <si>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</si>
  <si>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</si>
  <si>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</si>
  <si>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</si>
  <si>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</si>
  <si>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</si>
  <si>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</si>
  <si>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</si>
  <si>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</si>
  <si>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</si>
  <si>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</si>
  <si>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</si>
  <si>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</si>
  <si>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</si>
  <si>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</si>
  <si>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</si>
  <si>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</si>
  <si>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</si>
  <si>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</si>
  <si>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</si>
  <si>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</si>
  <si>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</si>
  <si>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</si>
  <si>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</si>
  <si>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</si>
  <si>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</si>
  <si>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</si>
  <si>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</si>
  <si>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</si>
  <si>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</si>
  <si>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</si>
  <si>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</si>
  <si>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</si>
  <si>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</si>
  <si>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</si>
  <si>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</si>
  <si>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</si>
  <si>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</si>
  <si>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</si>
  <si>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</si>
  <si>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</si>
  <si>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</si>
  <si>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</si>
  <si>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</si>
  <si>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</si>
  <si>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</si>
  <si>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</si>
  <si>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</si>
  <si>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</si>
  <si>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</si>
  <si>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</si>
  <si>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</si>
  <si>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</si>
  <si>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</si>
  <si>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</si>
  <si>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</si>
  <si>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</si>
  <si>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</si>
  <si>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</si>
  <si>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</si>
  <si>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</si>
  <si>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</si>
  <si>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</si>
  <si>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</si>
  <si>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</si>
  <si>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</si>
  <si>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</si>
  <si>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</si>
  <si>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</si>
  <si>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</si>
  <si>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</si>
  <si>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</si>
  <si>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</si>
  <si>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</si>
  <si>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</si>
  <si>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</si>
  <si>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</si>
  <si>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</si>
  <si>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</si>
  <si>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</si>
  <si>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</si>
  <si>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</si>
  <si>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</si>
  <si>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</si>
  <si>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</si>
  <si>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</si>
  <si>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</si>
  <si>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</si>
  <si>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</si>
  <si>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</si>
  <si>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</si>
  <si>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</si>
  <si>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</si>
  <si>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</si>
  <si>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</si>
  <si>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</si>
  <si>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</si>
  <si>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</si>
  <si>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</si>
  <si>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</si>
  <si>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</si>
  <si>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</si>
  <si>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</si>
  <si>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</si>
  <si>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</si>
  <si>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</si>
  <si>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</si>
  <si>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</si>
  <si>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</si>
  <si>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</si>
  <si>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</si>
  <si>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</si>
  <si>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</si>
  <si>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</si>
  <si>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</si>
  <si>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</si>
  <si>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</si>
  <si>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</si>
  <si>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</si>
  <si>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</si>
  <si>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</si>
  <si>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</si>
  <si>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</si>
  <si>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</si>
  <si>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</si>
  <si>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</si>
  <si>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</si>
  <si>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</si>
  <si>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</si>
  <si>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</si>
  <si>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</si>
  <si>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</si>
  <si>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</si>
  <si>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</si>
  <si>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</si>
  <si>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</si>
  <si>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</si>
  <si>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</si>
  <si>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</si>
  <si>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</si>
  <si>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</si>
  <si>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</si>
  <si>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</si>
  <si>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</si>
  <si>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</si>
  <si>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</si>
  <si>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</si>
  <si>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</si>
  <si>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</si>
  <si>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</si>
  <si>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</si>
  <si>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</si>
  <si>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</si>
  <si>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</si>
  <si>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</si>
  <si>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</si>
  <si>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</si>
  <si>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</si>
  <si>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</si>
  <si>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</si>
  <si>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</si>
  <si>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</si>
  <si>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</si>
  <si>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</si>
  <si>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</si>
  <si>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</si>
  <si>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</si>
  <si>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</si>
  <si>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</si>
  <si>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</si>
  <si>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</si>
  <si>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</si>
  <si>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</si>
  <si>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</si>
  <si>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</si>
  <si>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</si>
  <si>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</si>
  <si>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</si>
  <si>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</si>
  <si>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</si>
  <si>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</si>
  <si>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</si>
  <si>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</si>
  <si>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</si>
  <si>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</si>
  <si>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</si>
  <si>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</si>
  <si>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</si>
  <si>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</si>
  <si>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</si>
  <si>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</si>
  <si>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</si>
  <si>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</si>
  <si>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</si>
  <si>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</si>
  <si>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</si>
  <si>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</si>
  <si>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</si>
  <si>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</si>
  <si>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</si>
  <si>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</si>
  <si>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</si>
  <si>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</si>
  <si>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</si>
  <si>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</si>
  <si>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</si>
  <si>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</si>
  <si>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</si>
  <si>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</si>
  <si>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</si>
  <si>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</si>
  <si>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</si>
  <si>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</si>
  <si>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</si>
  <si>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</si>
  <si>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</si>
  <si>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</si>
  <si>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</si>
  <si>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</si>
  <si>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</si>
  <si>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</si>
  <si>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</si>
  <si>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</si>
  <si>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</si>
  <si>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</si>
  <si>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</si>
  <si>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</si>
  <si>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</si>
  <si>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</si>
  <si>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</si>
  <si>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</si>
  <si>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</si>
  <si>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</si>
  <si>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</si>
  <si>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</si>
  <si>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</si>
  <si>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</si>
  <si>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</si>
  <si>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</si>
  <si>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</si>
  <si>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</si>
  <si>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</si>
  <si>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</si>
  <si>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</si>
  <si>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</si>
  <si>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</si>
  <si>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</si>
  <si>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</si>
  <si>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</si>
  <si>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</si>
  <si>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</si>
  <si>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</si>
  <si>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</si>
  <si>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</si>
  <si>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</si>
  <si>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</si>
  <si>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</si>
  <si>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</si>
  <si>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</si>
  <si>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</si>
  <si>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</si>
  <si>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</si>
  <si>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</si>
  <si>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</si>
  <si>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</si>
  <si>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</si>
  <si>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</si>
  <si>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</si>
  <si>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</si>
  <si>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</si>
  <si>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</si>
  <si>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</si>
  <si>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</si>
  <si>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</si>
  <si>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</si>
  <si>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</si>
  <si>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</si>
  <si>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</si>
  <si>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</si>
  <si>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</si>
  <si>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</si>
  <si>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</si>
  <si>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</si>
  <si>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</si>
  <si>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</si>
  <si>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</si>
  <si>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</si>
  <si>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</si>
  <si>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</si>
  <si>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</si>
  <si>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</si>
  <si>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</si>
  <si>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</si>
  <si>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</si>
  <si>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</si>
  <si>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</si>
  <si>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</si>
  <si>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</si>
  <si>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</si>
  <si>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</si>
  <si>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</si>
  <si>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</si>
  <si>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</si>
  <si>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</si>
  <si>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</si>
  <si>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</si>
  <si>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</si>
  <si>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</si>
  <si>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</si>
  <si>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</si>
  <si>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</si>
  <si>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</si>
  <si>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</si>
  <si>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</si>
  <si>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</si>
  <si>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</si>
  <si>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</si>
  <si>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</si>
  <si>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</si>
  <si>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</si>
  <si>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</si>
  <si>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</si>
  <si>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</si>
  <si>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</si>
  <si>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</si>
  <si>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</si>
  <si>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</si>
  <si>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</si>
  <si>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</si>
  <si>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</si>
  <si>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</si>
  <si>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</si>
  <si>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</si>
  <si>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</si>
  <si>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</si>
  <si>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</si>
  <si>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</si>
  <si>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</si>
  <si>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</si>
  <si>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</si>
  <si>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</si>
  <si>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</si>
  <si>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</si>
  <si>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</si>
  <si>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</si>
  <si>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</si>
  <si>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</si>
  <si>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</si>
  <si>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</si>
  <si>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</si>
  <si>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</si>
  <si>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</si>
  <si>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</si>
  <si>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</si>
  <si>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</si>
  <si>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</si>
  <si>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</si>
  <si>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</si>
  <si>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</si>
  <si>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</si>
  <si>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</si>
  <si>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</si>
  <si>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</si>
  <si>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</si>
  <si>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</si>
  <si>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</si>
  <si>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</si>
  <si>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</si>
  <si>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</si>
  <si>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</si>
  <si>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</si>
  <si>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</si>
  <si>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</si>
  <si>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</si>
  <si>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</si>
  <si>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</si>
  <si>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</si>
  <si>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</si>
  <si>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</si>
  <si>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</si>
  <si>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</si>
  <si>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</si>
  <si>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</si>
  <si>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</si>
  <si>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</si>
  <si>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</si>
  <si>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</si>
  <si>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</si>
  <si>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</si>
  <si>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</si>
  <si>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</si>
  <si>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</si>
  <si>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</si>
  <si>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</si>
  <si>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</si>
  <si>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</si>
  <si>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</si>
  <si>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</si>
  <si>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</si>
  <si>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</si>
  <si>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</si>
  <si>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</si>
  <si>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</si>
  <si>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</si>
  <si>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</si>
  <si>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</si>
  <si>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</si>
  <si>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</si>
  <si>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</si>
  <si>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</si>
  <si>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</si>
  <si>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</si>
  <si>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</si>
  <si>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</si>
  <si>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</si>
  <si>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</si>
  <si>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</si>
  <si>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</si>
  <si>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</si>
  <si>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</si>
  <si>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</si>
  <si>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</si>
  <si>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</si>
  <si>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</si>
  <si>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</si>
  <si>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</si>
  <si>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</si>
  <si>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</si>
  <si>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</si>
  <si>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</si>
  <si>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</si>
  <si>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</si>
  <si>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</si>
  <si>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</si>
  <si>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</si>
  <si>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</si>
  <si>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</si>
  <si>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</si>
  <si>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</si>
  <si>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</si>
  <si>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</si>
  <si>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</si>
  <si>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</si>
  <si>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</si>
  <si>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</si>
  <si>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</si>
  <si>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</si>
  <si>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</si>
  <si>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</si>
  <si>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</si>
  <si>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</si>
  <si>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</si>
  <si>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</si>
  <si>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</si>
  <si>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</si>
  <si>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</si>
  <si>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</si>
  <si>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</si>
  <si>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</si>
  <si>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</si>
  <si>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</si>
  <si>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</si>
  <si>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</si>
  <si>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</si>
  <si>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</si>
  <si>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</si>
  <si>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</si>
  <si>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</si>
  <si>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</si>
  <si>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</si>
  <si>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</si>
  <si>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</si>
  <si>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</si>
  <si>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</si>
  <si>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</si>
  <si>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</si>
  <si>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</si>
  <si>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</si>
  <si>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</si>
  <si>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</si>
  <si>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</si>
  <si>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</si>
  <si>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</si>
  <si>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</si>
  <si>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</si>
  <si>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</si>
  <si>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</si>
  <si>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</si>
  <si>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</si>
  <si>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</si>
  <si>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</si>
  <si>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</si>
  <si>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</si>
  <si>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</si>
  <si>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</si>
  <si>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</si>
  <si>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</si>
  <si>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</si>
  <si>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</si>
  <si>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</si>
  <si>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</si>
  <si>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</si>
  <si>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</si>
  <si>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</si>
  <si>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</si>
  <si>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</si>
  <si>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</si>
  <si>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</si>
  <si>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</si>
  <si>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</si>
  <si>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</si>
  <si>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</si>
  <si>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</si>
  <si>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</si>
  <si>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</si>
  <si>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</si>
  <si>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</si>
  <si>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</si>
  <si>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</si>
  <si>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</si>
  <si>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</si>
  <si>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</si>
  <si>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</si>
  <si>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</si>
  <si>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</si>
  <si>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</si>
  <si>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</si>
  <si>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</si>
  <si>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</si>
  <si>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</si>
  <si>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</si>
  <si>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</si>
  <si>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</si>
  <si>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</si>
  <si>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</si>
  <si>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</si>
  <si>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</si>
  <si>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</si>
  <si>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</si>
  <si>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</si>
  <si>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</si>
  <si>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</si>
  <si>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</si>
  <si>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</si>
  <si>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</si>
  <si>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</si>
  <si>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</si>
  <si>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</si>
  <si>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</si>
  <si>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</si>
  <si>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</si>
  <si>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</si>
  <si>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</si>
  <si>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</si>
  <si>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</si>
  <si>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</si>
  <si>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</si>
  <si>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</si>
  <si>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</si>
  <si>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</si>
  <si>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</si>
  <si>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</si>
  <si>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</si>
  <si>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</si>
  <si>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</si>
  <si>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</si>
  <si>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</si>
  <si>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</si>
  <si>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</si>
  <si>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</si>
  <si>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</si>
  <si>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</si>
  <si>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</si>
  <si>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</si>
  <si>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</si>
  <si>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</si>
  <si>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</si>
  <si>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</si>
  <si>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</si>
  <si>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</si>
  <si>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</si>
  <si>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</si>
  <si>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</si>
  <si>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</si>
  <si>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</si>
  <si>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</si>
  <si>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</si>
  <si>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</si>
  <si>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</si>
  <si>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</si>
  <si>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</si>
  <si>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</si>
  <si>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</si>
  <si>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</si>
  <si>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</si>
  <si>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</si>
  <si>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</si>
  <si>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</si>
  <si>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</si>
  <si>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</si>
  <si>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</si>
  <si>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</si>
  <si>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</si>
  <si>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</si>
  <si>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</si>
  <si>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</si>
  <si>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</si>
  <si>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</si>
  <si>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</si>
  <si>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</si>
  <si>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</si>
  <si>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</si>
  <si>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</si>
  <si>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</si>
  <si>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</si>
  <si>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</si>
  <si>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</si>
  <si>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</si>
  <si>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</si>
  <si>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</si>
  <si>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</si>
  <si>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</si>
  <si>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</si>
  <si>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</si>
  <si>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</si>
  <si>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</si>
  <si>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</si>
  <si>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</si>
  <si>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</si>
  <si>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</si>
  <si>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</si>
  <si>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</si>
  <si>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</si>
  <si>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</si>
  <si>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</si>
  <si>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</si>
  <si>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</si>
  <si>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</si>
  <si>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</si>
  <si>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</si>
  <si>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</si>
  <si>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</si>
  <si>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</si>
  <si>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</si>
  <si>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</si>
  <si>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</si>
  <si>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</si>
  <si>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</si>
  <si>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</si>
  <si>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</si>
  <si>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</si>
  <si>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</si>
  <si>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</si>
  <si>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</si>
  <si>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</si>
  <si>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</si>
  <si>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</si>
  <si>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</si>
  <si>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</si>
  <si>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</si>
  <si>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</si>
  <si>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</si>
  <si>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</si>
  <si>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</si>
  <si>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</si>
  <si>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</si>
  <si>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</si>
  <si>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</si>
  <si>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</si>
  <si>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</si>
  <si>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</si>
  <si>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</si>
  <si>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</si>
  <si>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</si>
  <si>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</si>
  <si>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</si>
  <si>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</si>
  <si>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</si>
  <si>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</si>
  <si>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</si>
  <si>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</si>
  <si>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</si>
  <si>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</si>
  <si>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</si>
  <si>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</si>
  <si>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</si>
  <si>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</si>
  <si>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</si>
  <si>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</si>
  <si>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</si>
  <si>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</si>
  <si>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</si>
  <si>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</si>
  <si>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</si>
  <si>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</si>
  <si>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</si>
  <si>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</si>
  <si>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</si>
  <si>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</si>
  <si>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</si>
  <si>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</si>
  <si>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</si>
  <si>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</si>
  <si>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</si>
  <si>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</si>
  <si>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</si>
  <si>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</si>
  <si>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</si>
  <si>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</si>
  <si>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</si>
  <si>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</si>
  <si>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</si>
  <si>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</si>
  <si>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</si>
  <si>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</si>
  <si>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</si>
  <si>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</si>
  <si>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</si>
  <si>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</si>
  <si>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</si>
  <si>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</si>
  <si>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</si>
  <si>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</si>
  <si>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</si>
  <si>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</si>
  <si>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</si>
  <si>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</si>
  <si>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</si>
  <si>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</si>
  <si>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</si>
  <si>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</si>
  <si>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</si>
  <si>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</si>
  <si>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</si>
  <si>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</si>
  <si>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</si>
  <si>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</si>
  <si>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</si>
  <si>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</si>
  <si>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</si>
  <si>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</si>
  <si>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</si>
  <si>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</si>
  <si>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</si>
  <si>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</si>
  <si>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</si>
  <si>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</si>
  <si>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</si>
  <si>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</si>
  <si>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</si>
  <si>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</si>
  <si>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</si>
  <si>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</si>
  <si>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</si>
  <si>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</si>
  <si>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</si>
  <si>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</si>
  <si>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</si>
  <si>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</si>
  <si>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</si>
  <si>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</si>
  <si>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</si>
  <si>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</si>
  <si>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</si>
  <si>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</si>
  <si>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</si>
  <si>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</si>
  <si>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</si>
  <si>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</si>
  <si>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</si>
  <si>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</si>
  <si>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</si>
  <si>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</si>
  <si>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</si>
  <si>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</si>
  <si>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</si>
  <si>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</si>
  <si>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</si>
  <si>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</si>
  <si>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</si>
  <si>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</si>
  <si>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</si>
  <si>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</si>
  <si>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</si>
  <si>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</si>
  <si>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</si>
  <si>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</si>
  <si>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</si>
  <si>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</si>
  <si>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</si>
  <si>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</si>
  <si>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</si>
  <si>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</si>
  <si>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</si>
  <si>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</si>
  <si>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</si>
  <si>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</si>
  <si>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</si>
  <si>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</si>
  <si>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</si>
  <si>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</si>
  <si>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</si>
  <si>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</si>
  <si>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</si>
  <si>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</si>
  <si>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</si>
  <si>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</si>
  <si>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</si>
  <si>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</si>
  <si>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</si>
  <si>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</si>
  <si>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</si>
  <si>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</si>
  <si>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</si>
  <si>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</si>
  <si>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</si>
  <si>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</si>
  <si>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</si>
  <si>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</si>
  <si>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</si>
  <si>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</si>
  <si>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</si>
  <si>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</si>
  <si>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</si>
  <si>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</si>
  <si>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</si>
  <si>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</si>
  <si>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</si>
  <si>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</si>
  <si>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</si>
  <si>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</si>
  <si>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</si>
  <si>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</si>
  <si>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</si>
  <si>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</si>
  <si>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</si>
  <si>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</si>
  <si>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</si>
  <si>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</si>
  <si>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</si>
  <si>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</si>
  <si>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</si>
  <si>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</si>
  <si>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</si>
  <si>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</si>
  <si>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</si>
  <si>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</si>
  <si>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</si>
  <si>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</si>
  <si>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</si>
  <si>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</si>
  <si>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</si>
  <si>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</si>
  <si>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</si>
  <si>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</si>
  <si>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</si>
  <si>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</si>
  <si>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</si>
  <si>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</si>
  <si>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</si>
  <si>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</si>
  <si>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</si>
  <si>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</si>
  <si>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</si>
  <si>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</si>
  <si>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</si>
  <si>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</si>
  <si>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</si>
  <si>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</si>
  <si>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</si>
  <si>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</si>
  <si>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</si>
  <si>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</si>
  <si>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</si>
  <si>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</si>
  <si>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</si>
  <si>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</si>
  <si>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</si>
  <si>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</si>
  <si>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</si>
  <si>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</si>
  <si>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</si>
  <si>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</si>
  <si>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</si>
  <si>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</si>
  <si>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</si>
  <si>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</si>
  <si>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</si>
  <si>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</si>
  <si>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</si>
  <si>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</si>
  <si>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</si>
  <si>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</si>
  <si>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</si>
  <si>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</si>
  <si>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</si>
  <si>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</si>
  <si>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</si>
  <si>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</si>
  <si>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</si>
  <si>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</si>
  <si>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</si>
  <si>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</si>
  <si>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</si>
  <si>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</si>
  <si>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</si>
  <si>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</si>
  <si>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</si>
  <si>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</si>
  <si>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</si>
  <si>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</si>
  <si>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</si>
  <si>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</si>
  <si>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</si>
  <si>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</si>
  <si>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</si>
  <si>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</si>
  <si>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</si>
  <si>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</si>
  <si>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</si>
  <si>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</si>
  <si>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</si>
  <si>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</si>
  <si>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</si>
  <si>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</si>
  <si>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</si>
  <si>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</si>
  <si>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</si>
  <si>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</si>
  <si>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</si>
  <si>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</si>
  <si>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</si>
  <si>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</si>
  <si>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</si>
  <si>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</si>
  <si>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</si>
  <si>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</si>
  <si>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</si>
  <si>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</si>
  <si>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</si>
  <si>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</si>
  <si>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</si>
  <si>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</si>
  <si>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</si>
  <si>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</si>
  <si>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</si>
  <si>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</si>
  <si>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</si>
  <si>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</si>
  <si>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</si>
  <si>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</si>
  <si>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</si>
  <si>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</si>
  <si>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</si>
  <si>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</si>
  <si>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</si>
  <si>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</si>
  <si>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</si>
  <si>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</si>
  <si>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</si>
  <si>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</si>
  <si>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</si>
  <si>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</si>
  <si>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</si>
  <si>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</si>
  <si>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</si>
  <si>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</si>
  <si>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</si>
  <si>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</si>
  <si>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</si>
  <si>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</si>
  <si>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</si>
  <si>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</si>
  <si>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</si>
  <si>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</si>
  <si>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</si>
  <si>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</si>
  <si>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</si>
  <si>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</si>
  <si>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</si>
  <si>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</si>
  <si>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</si>
  <si>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</si>
  <si>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</si>
  <si>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</si>
  <si>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</si>
  <si>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</si>
  <si>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</si>
  <si>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</si>
  <si>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</si>
  <si>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</si>
  <si>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</si>
  <si>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</si>
  <si>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</si>
  <si>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</si>
  <si>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</si>
  <si>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</si>
  <si>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</si>
  <si>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</si>
  <si>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</si>
  <si>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</si>
  <si>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</si>
  <si>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</si>
  <si>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</si>
  <si>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</si>
  <si>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</si>
  <si>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</si>
  <si>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</si>
  <si>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</si>
  <si>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</si>
  <si>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</si>
  <si>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</si>
  <si>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</si>
  <si>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</si>
  <si>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</si>
  <si>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</si>
  <si>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</si>
  <si>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</si>
  <si>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</si>
  <si>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</si>
  <si>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</si>
  <si>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</si>
  <si>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</si>
  <si>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</si>
  <si>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</si>
  <si>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</si>
  <si>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</si>
  <si>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</si>
  <si>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</si>
  <si>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</si>
  <si>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</si>
  <si>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</si>
  <si>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</si>
  <si>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</si>
  <si>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</si>
  <si>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</si>
  <si>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</si>
  <si>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</si>
  <si>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</si>
  <si>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</si>
  <si>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</si>
  <si>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</si>
  <si>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</si>
  <si>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</si>
  <si>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</si>
  <si>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</si>
  <si>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</si>
  <si>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</si>
  <si>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</si>
  <si>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</si>
  <si>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</si>
  <si>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</si>
  <si>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</si>
  <si>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</si>
  <si>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</si>
  <si>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</si>
  <si>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</si>
  <si>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</si>
  <si>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</si>
  <si>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</si>
  <si>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</si>
  <si>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</si>
  <si>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</si>
  <si>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</si>
  <si>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</si>
  <si>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</si>
  <si>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</si>
  <si>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</si>
  <si>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</si>
  <si>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</si>
  <si>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</si>
  <si>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</si>
  <si>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</si>
  <si>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</si>
  <si>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</si>
  <si>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</si>
  <si>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</si>
  <si>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</si>
  <si>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</si>
  <si>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</si>
  <si>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</si>
  <si>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</si>
  <si>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</si>
  <si>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</si>
  <si>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</si>
  <si>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</si>
  <si>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</si>
  <si>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</si>
  <si>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</si>
  <si>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</si>
  <si>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</si>
  <si>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</si>
  <si>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</si>
  <si>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</si>
  <si>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</si>
  <si>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</si>
  <si>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</si>
  <si>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</si>
  <si>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</si>
  <si>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</si>
  <si>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</si>
  <si>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</si>
  <si>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</si>
  <si>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</si>
  <si>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</si>
  <si>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</si>
  <si>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</si>
  <si>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</si>
  <si>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</si>
  <si>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</si>
  <si>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</si>
  <si>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</si>
  <si>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</si>
  <si>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</si>
  <si>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</si>
  <si>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</si>
  <si>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</si>
  <si>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</si>
  <si>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</si>
  <si>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</si>
  <si>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</si>
  <si>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</si>
  <si>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</si>
  <si>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</si>
  <si>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</si>
  <si>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</si>
  <si>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</si>
  <si>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</si>
  <si>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</si>
  <si>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</si>
  <si>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</si>
  <si>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</si>
  <si>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</si>
  <si>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</si>
  <si>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</si>
  <si>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</si>
  <si>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</si>
  <si>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</si>
  <si>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</si>
  <si>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</si>
  <si>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</si>
  <si>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</si>
  <si>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</si>
  <si>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</si>
  <si>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</si>
  <si>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</si>
  <si>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</si>
  <si>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</si>
  <si>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</si>
  <si>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</si>
  <si>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</si>
  <si>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</si>
  <si>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</si>
  <si>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</si>
  <si>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</si>
  <si>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</si>
  <si>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</si>
  <si>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</si>
  <si>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</si>
  <si>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</si>
  <si>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</si>
  <si>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</si>
  <si>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</si>
  <si>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</si>
  <si>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</si>
  <si>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</si>
  <si>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</si>
  <si>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</si>
  <si>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</si>
  <si>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</si>
  <si>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</si>
  <si>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</si>
  <si>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</si>
  <si>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</si>
  <si>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</si>
  <si>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</si>
  <si>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</si>
  <si>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</si>
  <si>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</si>
  <si>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</si>
  <si>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</si>
  <si>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</si>
  <si>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</si>
  <si>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</si>
  <si>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</si>
  <si>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</si>
  <si>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</si>
  <si>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</si>
  <si>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</si>
  <si>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</si>
  <si>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</si>
  <si>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</si>
  <si>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</si>
  <si>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</si>
  <si>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</si>
  <si>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</si>
  <si>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</si>
  <si>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</si>
  <si>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</si>
  <si>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</si>
  <si>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</si>
  <si>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</si>
  <si>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</si>
  <si>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</si>
  <si>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</si>
  <si>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</si>
  <si>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</si>
  <si>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</si>
  <si>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</si>
  <si>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</si>
  <si>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</si>
  <si>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</si>
  <si>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</si>
  <si>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</si>
  <si>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</si>
  <si>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</si>
  <si>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</si>
  <si>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</si>
  <si>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</si>
  <si>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</si>
  <si>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</si>
  <si>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</si>
  <si>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</si>
  <si>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</si>
  <si>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</si>
  <si>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</si>
  <si>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</si>
  <si>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</si>
  <si>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</si>
  <si>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</si>
  <si>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</si>
  <si>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</si>
  <si>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</si>
  <si>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</si>
  <si>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</si>
  <si>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</si>
  <si>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</si>
  <si>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</si>
  <si>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</si>
  <si>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</si>
  <si>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</si>
  <si>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</si>
  <si>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</si>
  <si>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</si>
  <si>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</si>
  <si>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</si>
  <si>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</si>
  <si>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</si>
  <si>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</si>
  <si>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</si>
  <si>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</si>
  <si>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</si>
  <si>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</si>
  <si>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</si>
  <si>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</si>
  <si>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</si>
  <si>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</si>
  <si>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</si>
  <si>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</si>
  <si>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</si>
  <si>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</si>
  <si>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</si>
  <si>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</si>
  <si>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</si>
  <si>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</si>
  <si>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</si>
  <si>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</si>
  <si>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</si>
  <si>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</si>
  <si>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</si>
  <si>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</si>
  <si>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</si>
  <si>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</si>
  <si>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</si>
  <si>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</si>
  <si>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</si>
  <si>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</si>
  <si>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</si>
  <si>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</si>
  <si>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</si>
  <si>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</si>
  <si>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</si>
  <si>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</si>
  <si>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</si>
  <si>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</si>
  <si>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</si>
  <si>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</si>
  <si>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</si>
  <si>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</si>
  <si>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</si>
  <si>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</si>
  <si>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</si>
  <si>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</si>
  <si>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</si>
  <si>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</si>
  <si>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</si>
  <si>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</si>
  <si>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</si>
  <si>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</si>
  <si>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</si>
  <si>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</si>
  <si>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</si>
  <si>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</si>
  <si>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</si>
  <si>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</si>
  <si>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</si>
  <si>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</si>
  <si>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</si>
  <si>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</si>
  <si>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</si>
  <si>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</si>
  <si>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</si>
  <si>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</si>
  <si>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</si>
  <si>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</si>
  <si>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</si>
  <si>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</si>
  <si>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</si>
  <si>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</si>
  <si>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</si>
  <si>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</si>
  <si>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</si>
  <si>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</si>
  <si>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</si>
  <si>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</si>
  <si>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</si>
  <si>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</si>
  <si>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</si>
  <si>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</si>
  <si>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</si>
  <si>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</si>
  <si>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</si>
  <si>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</si>
  <si>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</si>
  <si>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</si>
  <si>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</si>
  <si>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</si>
  <si>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</si>
  <si>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</si>
  <si>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</si>
  <si>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</si>
  <si>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</si>
  <si>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</si>
  <si>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</si>
  <si>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</si>
  <si>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</si>
  <si>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</si>
  <si>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</si>
  <si>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</si>
  <si>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</si>
  <si>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</si>
  <si>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</si>
  <si>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</si>
  <si>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</si>
  <si>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</si>
  <si>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</si>
  <si>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</si>
  <si>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</si>
  <si>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</si>
  <si>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</si>
  <si>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</si>
  <si>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</si>
  <si>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</si>
  <si>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</si>
  <si>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</si>
  <si>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</si>
  <si>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</si>
  <si>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</si>
  <si>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</si>
  <si>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</si>
  <si>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</si>
  <si>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</si>
  <si>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</si>
  <si>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</si>
  <si>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</si>
  <si>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</si>
  <si>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</si>
  <si>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</si>
  <si>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</si>
  <si>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</si>
  <si>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</si>
  <si>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</si>
  <si>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</si>
  <si>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</si>
  <si>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</si>
  <si>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</si>
  <si>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</si>
  <si>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</si>
  <si>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</si>
  <si>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</si>
  <si>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</si>
  <si>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</si>
  <si>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</si>
  <si>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</si>
  <si>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</si>
  <si>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</si>
  <si>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</si>
  <si>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</si>
  <si>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</si>
  <si>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</si>
  <si>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</si>
  <si>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</si>
  <si>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</si>
  <si>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</si>
  <si>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</si>
  <si>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</si>
  <si>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</si>
  <si>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</si>
  <si>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</si>
  <si>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</si>
  <si>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</si>
  <si>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</si>
  <si>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</si>
  <si>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</si>
  <si>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</si>
  <si>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</si>
  <si>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</si>
  <si>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</si>
  <si>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</si>
  <si>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</si>
  <si>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</si>
  <si>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</si>
  <si>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</si>
  <si>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</si>
  <si>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</si>
  <si>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</si>
  <si>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</si>
  <si>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</si>
  <si>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</si>
  <si>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</si>
  <si>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</si>
  <si>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</si>
  <si>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</si>
  <si>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</si>
  <si>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</si>
  <si>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</si>
  <si>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</si>
  <si>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</si>
  <si>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</si>
  <si>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</si>
  <si>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</si>
  <si>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</si>
  <si>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</si>
  <si>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</si>
  <si>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</si>
  <si>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</si>
  <si>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</si>
  <si>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</si>
  <si>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</si>
  <si>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</si>
  <si>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</si>
  <si>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</si>
  <si>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</si>
  <si>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</si>
  <si>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</si>
  <si>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</si>
  <si>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</si>
  <si>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</si>
  <si>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</si>
  <si>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</si>
  <si>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</si>
  <si>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</si>
  <si>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</si>
  <si>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</si>
  <si>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</si>
  <si>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</si>
  <si>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</si>
  <si>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</si>
  <si>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</si>
  <si>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</si>
  <si>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</si>
  <si>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</si>
  <si>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</si>
  <si>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</si>
  <si>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</si>
  <si>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</si>
  <si>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</si>
  <si>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</si>
  <si>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</si>
  <si>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</si>
  <si>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</si>
  <si>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</si>
  <si>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</si>
  <si>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</si>
  <si>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</si>
  <si>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</si>
  <si>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</si>
  <si>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</si>
  <si>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</si>
  <si>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</si>
  <si>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</si>
  <si>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</si>
  <si>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</si>
  <si>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</si>
  <si>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</si>
  <si>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</si>
  <si>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</si>
  <si>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</si>
  <si>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</si>
  <si>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</si>
  <si>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</si>
  <si>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</si>
  <si>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</si>
  <si>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</si>
  <si>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</si>
  <si>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</si>
  <si>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</si>
  <si>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</si>
  <si>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</si>
  <si>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</si>
  <si>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</si>
  <si>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</si>
  <si>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</si>
  <si>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</si>
  <si>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</si>
  <si>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</si>
  <si>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</si>
  <si>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</si>
  <si>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</si>
  <si>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</si>
  <si>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</si>
  <si>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</si>
  <si>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</si>
  <si>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</si>
  <si>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</si>
  <si>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</si>
  <si>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</si>
  <si>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</si>
  <si>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</si>
  <si>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</si>
  <si>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</si>
  <si>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</si>
  <si>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</si>
  <si>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</si>
  <si>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</si>
  <si>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</si>
  <si>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</si>
  <si>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</si>
  <si>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</si>
  <si>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</si>
  <si>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</si>
  <si>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</si>
  <si>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</si>
  <si>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</si>
  <si>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</si>
  <si>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</si>
  <si>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</si>
  <si>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</si>
  <si>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</si>
  <si>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</si>
  <si>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</si>
  <si>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</si>
  <si>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</si>
  <si>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</si>
  <si>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</si>
  <si>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</si>
  <si>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</si>
  <si>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</si>
  <si>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</si>
  <si>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</si>
  <si>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</si>
  <si>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</si>
  <si>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</si>
  <si>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</si>
  <si>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</si>
  <si>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</si>
  <si>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</si>
  <si>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</si>
  <si>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</si>
  <si>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</si>
  <si>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</si>
  <si>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</si>
  <si>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</si>
  <si>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</si>
  <si>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</si>
  <si>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</si>
  <si>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</si>
  <si>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</si>
  <si>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</si>
  <si>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</si>
  <si>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</si>
  <si>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</si>
  <si>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</si>
  <si>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</si>
  <si>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</si>
  <si>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</si>
  <si>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</si>
  <si>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</si>
  <si>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</si>
  <si>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</si>
  <si>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</si>
  <si>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</si>
  <si>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</si>
  <si>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</si>
  <si>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</si>
  <si>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</si>
  <si>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</si>
  <si>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</si>
  <si>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</si>
  <si>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</si>
  <si>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</si>
  <si>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</si>
  <si>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</si>
  <si>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</si>
  <si>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</si>
  <si>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</si>
  <si>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</si>
  <si>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</si>
  <si>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</si>
  <si>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</si>
  <si>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</si>
  <si>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</si>
  <si>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</si>
  <si>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</si>
  <si>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</si>
  <si>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</si>
  <si>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</si>
  <si>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</si>
  <si>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</si>
  <si>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</si>
  <si>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</si>
  <si>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</si>
  <si>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</si>
  <si>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</si>
  <si>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</si>
  <si>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</si>
  <si>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</si>
  <si>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</si>
  <si>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</si>
  <si>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</si>
  <si>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</si>
  <si>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</si>
  <si>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</si>
  <si>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</si>
  <si>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</si>
  <si>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</si>
  <si>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</si>
  <si>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</si>
  <si>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</si>
  <si>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</si>
  <si>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</si>
  <si>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</si>
  <si>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</si>
  <si>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</si>
  <si>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</si>
  <si>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</si>
  <si>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</si>
  <si>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</si>
  <si>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</si>
  <si>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</si>
  <si>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</si>
  <si>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</si>
  <si>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</si>
  <si>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</si>
  <si>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</si>
  <si>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</si>
  <si>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</si>
  <si>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</si>
  <si>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</si>
  <si>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</si>
  <si>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</si>
  <si>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</si>
  <si>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</si>
  <si>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</si>
  <si>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</si>
  <si>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</si>
  <si>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</si>
  <si>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</si>
  <si>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</si>
  <si>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</si>
  <si>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</si>
  <si>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</si>
  <si>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</si>
  <si>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</si>
  <si>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</si>
  <si>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</si>
  <si>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</si>
  <si>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</si>
  <si>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</si>
  <si>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</si>
  <si>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</si>
  <si>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</si>
  <si>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</si>
  <si>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</si>
  <si>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</si>
  <si>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</si>
  <si>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</si>
  <si>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</si>
  <si>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</si>
  <si>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</si>
  <si>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</si>
  <si>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</si>
  <si>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</si>
  <si>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</si>
  <si>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</si>
  <si>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</si>
  <si>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</si>
  <si>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</si>
  <si>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</si>
  <si>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</si>
  <si>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</si>
  <si>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</si>
  <si>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</si>
  <si>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</si>
  <si>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</si>
  <si>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</si>
  <si>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</si>
  <si>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</si>
  <si>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</si>
  <si>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</si>
  <si>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</si>
  <si>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</si>
  <si>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</si>
  <si>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</si>
  <si>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</si>
  <si>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</si>
  <si>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</si>
  <si>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</si>
  <si>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</si>
  <si>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</si>
  <si>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</si>
  <si>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</si>
  <si>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</si>
  <si>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</si>
  <si>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</si>
  <si>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</si>
  <si>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</si>
  <si>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</si>
  <si>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</si>
  <si>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</si>
  <si>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</si>
  <si>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</si>
  <si>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</si>
  <si>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</si>
  <si>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</si>
  <si>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</si>
  <si>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</si>
  <si>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</si>
  <si>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</si>
  <si>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</si>
  <si>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</si>
  <si>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</si>
  <si>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</si>
  <si>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</si>
  <si>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</si>
  <si>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</si>
  <si>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</si>
  <si>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</si>
  <si>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</si>
  <si>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</si>
  <si>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</si>
  <si>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</si>
  <si>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</si>
  <si>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</si>
  <si>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</si>
  <si>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</si>
  <si>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</si>
  <si>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</si>
  <si>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</si>
  <si>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</si>
  <si>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</si>
  <si>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</si>
  <si>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</si>
  <si>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</si>
  <si>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</si>
  <si>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</si>
  <si>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</si>
  <si>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</si>
  <si>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</si>
  <si>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</si>
  <si>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</si>
  <si>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</si>
  <si>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</si>
  <si>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</si>
  <si>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</si>
  <si>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</si>
  <si>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</si>
  <si>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</si>
  <si>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</si>
  <si>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</si>
  <si>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</si>
  <si>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</si>
  <si>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</si>
  <si>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</si>
  <si>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</si>
  <si>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</si>
  <si>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</si>
  <si>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</si>
  <si>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</si>
  <si>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</si>
  <si>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</si>
  <si>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</si>
  <si>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</si>
  <si>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</si>
  <si>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</si>
  <si>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</si>
  <si>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</si>
  <si>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</si>
  <si>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</si>
  <si>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</si>
  <si>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</si>
  <si>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</si>
  <si>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</si>
  <si>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</si>
  <si>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</si>
  <si>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</si>
  <si>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</si>
  <si>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</si>
  <si>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</si>
  <si>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</si>
  <si>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</si>
  <si>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</si>
  <si>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</si>
  <si>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</si>
  <si>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</si>
  <si>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</si>
  <si>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</si>
  <si>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</si>
  <si>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</si>
  <si>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</si>
  <si>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</si>
  <si>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</si>
  <si>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</si>
  <si>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</si>
  <si>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</si>
  <si>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</si>
  <si>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</si>
  <si>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</si>
  <si>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</si>
  <si>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</si>
  <si>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</si>
  <si>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</si>
  <si>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</si>
  <si>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</si>
  <si>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</si>
  <si>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</si>
  <si>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</si>
  <si>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</si>
  <si>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</si>
  <si>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</si>
  <si>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</si>
  <si>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</si>
  <si>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</si>
  <si>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</si>
  <si>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</si>
  <si>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</si>
  <si>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</si>
  <si>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</si>
  <si>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</si>
  <si>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</si>
  <si>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</si>
  <si>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</si>
  <si>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</si>
  <si>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</si>
  <si>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</si>
  <si>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</si>
  <si>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</si>
  <si>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</si>
  <si>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</si>
  <si>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</si>
  <si>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</si>
  <si>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</si>
  <si>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</si>
  <si>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</si>
  <si>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</si>
  <si>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</si>
  <si>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</si>
  <si>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</si>
  <si>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</si>
  <si>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</si>
  <si>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</si>
  <si>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</si>
  <si>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</si>
  <si>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</si>
  <si>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</si>
  <si>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</si>
  <si>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</si>
  <si>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</si>
  <si>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</si>
  <si>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</si>
  <si>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</si>
  <si>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</si>
  <si>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</si>
  <si>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</si>
  <si>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</si>
  <si>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</si>
  <si>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</si>
  <si>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</si>
  <si>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</si>
  <si>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</si>
  <si>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</si>
  <si>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</si>
  <si>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</si>
  <si>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</si>
  <si>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</si>
  <si>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</si>
  <si>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</si>
  <si>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</si>
  <si>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</si>
  <si>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</si>
  <si>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</si>
  <si>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</si>
  <si>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</si>
  <si>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</si>
  <si>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</si>
  <si>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</si>
  <si>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</si>
  <si>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</si>
  <si>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</si>
  <si>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</si>
  <si>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</si>
  <si>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</si>
  <si>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</si>
  <si>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</si>
  <si>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</si>
  <si>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</si>
  <si>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</si>
  <si>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</si>
  <si>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</si>
  <si>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</si>
  <si>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</si>
  <si>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</si>
  <si>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</si>
  <si>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</si>
  <si>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</si>
  <si>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</si>
  <si>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</si>
  <si>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</si>
  <si>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</si>
  <si>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</si>
  <si>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</si>
  <si>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</si>
  <si>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</si>
  <si>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</si>
  <si>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</si>
  <si>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</si>
  <si>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</si>
  <si>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</si>
  <si>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</si>
  <si>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</si>
  <si>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</si>
  <si>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</si>
  <si>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</si>
  <si>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</si>
  <si>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</si>
  <si>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</si>
  <si>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</si>
  <si>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</si>
  <si>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</si>
  <si>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</si>
  <si>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</si>
  <si>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</si>
  <si>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</si>
  <si>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</si>
  <si>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</si>
  <si>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</si>
  <si>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</si>
  <si>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</si>
  <si>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</si>
  <si>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</si>
  <si>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</si>
  <si>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</si>
  <si>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</si>
  <si>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</si>
  <si>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</si>
  <si>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</si>
  <si>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</si>
  <si>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</si>
  <si>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</si>
  <si>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</si>
  <si>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</si>
  <si>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</si>
  <si>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</si>
  <si>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</si>
  <si>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</si>
  <si>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</si>
  <si>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</si>
  <si>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</si>
  <si>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</si>
  <si>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</si>
  <si>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</si>
  <si>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</si>
  <si>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</si>
  <si>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</si>
  <si>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</si>
  <si>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</si>
  <si>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</si>
  <si>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</si>
  <si>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</si>
  <si>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</si>
  <si>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</si>
  <si>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</si>
  <si>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</si>
  <si>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</si>
  <si>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</si>
  <si>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</si>
  <si>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</si>
  <si>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</si>
  <si>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</si>
  <si>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</si>
  <si>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</si>
  <si>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</si>
  <si>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</si>
  <si>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</si>
  <si>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</si>
  <si>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</si>
  <si>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</si>
  <si>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</si>
  <si>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</si>
  <si>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</si>
  <si>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</si>
  <si>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</si>
  <si>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</si>
  <si>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</si>
  <si>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</si>
  <si>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</si>
  <si>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</si>
  <si>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</si>
  <si>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</si>
  <si>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</si>
  <si>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</si>
  <si>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</si>
  <si>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</si>
  <si>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</si>
  <si>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</si>
  <si>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</si>
  <si>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</si>
  <si>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</si>
  <si>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</si>
  <si>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</si>
  <si>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</si>
  <si>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</si>
  <si>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</si>
  <si>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</si>
  <si>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</si>
  <si>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</si>
  <si>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</si>
  <si>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</si>
  <si>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</si>
  <si>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</si>
  <si>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</si>
  <si>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</si>
  <si>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</si>
  <si>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</si>
  <si>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</si>
  <si>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</si>
  <si>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</si>
  <si>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</si>
  <si>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</si>
  <si>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</si>
  <si>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</si>
  <si>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</si>
  <si>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</si>
  <si>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</si>
  <si>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</si>
  <si>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</si>
  <si>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</si>
  <si>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</si>
  <si>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</si>
  <si>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</si>
  <si>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</si>
  <si>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</si>
  <si>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</si>
  <si>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</si>
  <si>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</si>
  <si>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</si>
  <si>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</si>
  <si>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</si>
  <si>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</si>
  <si>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</si>
  <si>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</si>
  <si>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</si>
  <si>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</si>
  <si>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</si>
  <si>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</si>
  <si>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</si>
  <si>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</si>
  <si>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</si>
  <si>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</si>
  <si>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</si>
  <si>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</si>
  <si>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</si>
  <si>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</si>
  <si>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</si>
  <si>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</si>
  <si>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</si>
  <si>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</si>
  <si>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</si>
  <si>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</si>
  <si>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</si>
  <si>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</si>
  <si>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</si>
  <si>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</si>
  <si>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</si>
  <si>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</si>
  <si>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</si>
  <si>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</si>
  <si>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</si>
  <si>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</si>
  <si>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</si>
  <si>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</si>
  <si>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</si>
  <si>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</si>
  <si>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</si>
  <si>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</si>
  <si>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</si>
  <si>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</si>
  <si>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</si>
  <si>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</si>
  <si>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</si>
  <si>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</si>
  <si>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</si>
  <si>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</si>
  <si>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</si>
  <si>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</si>
  <si>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</si>
  <si>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</si>
  <si>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</si>
  <si>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</si>
  <si>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</si>
  <si>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</si>
  <si>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</si>
  <si>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</si>
  <si>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</si>
  <si>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</si>
  <si>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</si>
  <si>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</si>
  <si>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</si>
  <si>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</si>
  <si>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</si>
  <si>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</si>
  <si>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</si>
  <si>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</si>
  <si>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</si>
  <si>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</si>
  <si>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</si>
  <si>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</si>
  <si>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</si>
  <si>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</si>
  <si>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</si>
  <si>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</si>
  <si>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</si>
  <si>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</si>
  <si>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</si>
  <si>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</si>
  <si>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</si>
  <si>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</si>
  <si>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</si>
  <si>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</si>
  <si>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</si>
  <si>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</si>
  <si>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</si>
  <si>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</si>
  <si>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</si>
  <si>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</si>
  <si>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</si>
  <si>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</si>
  <si>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</si>
  <si>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</si>
  <si>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</si>
  <si>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</si>
  <si>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</si>
  <si>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</si>
  <si>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</si>
  <si>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</si>
  <si>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</si>
  <si>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</si>
  <si>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</si>
  <si>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</si>
  <si>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</si>
  <si>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</si>
  <si>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</si>
  <si>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</si>
  <si>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</si>
  <si>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</si>
  <si>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</si>
  <si>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</si>
  <si>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</si>
  <si>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</si>
  <si>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</si>
  <si>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</si>
  <si>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</si>
  <si>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</si>
  <si>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</si>
  <si>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</si>
  <si>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</si>
  <si>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</si>
  <si>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</si>
  <si>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</si>
  <si>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</si>
  <si>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</si>
  <si>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</si>
  <si>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</si>
  <si>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</si>
  <si>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</si>
  <si>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</si>
  <si>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</si>
  <si>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</si>
  <si>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</si>
  <si>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</si>
  <si>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</si>
  <si>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</si>
  <si>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</si>
  <si>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</si>
  <si>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</si>
  <si>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</si>
  <si>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</si>
  <si>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</si>
  <si>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</si>
  <si>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</si>
  <si>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</si>
  <si>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</si>
  <si>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</si>
  <si>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</si>
  <si>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</si>
  <si>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</si>
  <si>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</si>
  <si>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</si>
  <si>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</si>
  <si>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</si>
  <si>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</si>
  <si>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</si>
  <si>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</si>
  <si>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</si>
  <si>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</si>
  <si>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</si>
  <si>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</si>
  <si>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</si>
  <si>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</si>
  <si>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</si>
  <si>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</si>
  <si>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</si>
  <si>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</si>
  <si>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</si>
  <si>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</si>
  <si>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</si>
  <si>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</si>
  <si>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</si>
  <si>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</si>
  <si>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</si>
  <si>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</si>
  <si>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</si>
  <si>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</si>
  <si>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</si>
  <si>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</si>
  <si>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</si>
  <si>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</si>
  <si>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</si>
  <si>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</si>
  <si>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</si>
  <si>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</si>
  <si>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</si>
  <si>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</si>
  <si>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</si>
  <si>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</si>
  <si>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</si>
  <si>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</si>
  <si>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</si>
  <si>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</si>
  <si>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</si>
  <si>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</si>
  <si>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</si>
  <si>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</si>
  <si>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</si>
  <si>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</si>
  <si>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</si>
  <si>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</si>
  <si>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</si>
  <si>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</si>
  <si>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</si>
  <si>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</si>
  <si>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</si>
  <si>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</si>
  <si>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</si>
  <si>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</si>
  <si>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</si>
  <si>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</si>
  <si>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</si>
  <si>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</si>
  <si>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</si>
  <si>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</si>
  <si>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</si>
  <si>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</si>
  <si>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</si>
  <si>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</si>
  <si>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</si>
  <si>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</si>
  <si>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</si>
  <si>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</si>
  <si>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</si>
  <si>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</si>
  <si>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</si>
  <si>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</si>
  <si>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</si>
  <si>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</si>
  <si>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</si>
  <si>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</si>
  <si>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</si>
  <si>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</si>
  <si>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</si>
  <si>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</si>
  <si>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</si>
  <si>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</si>
  <si>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</si>
  <si>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</si>
  <si>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</si>
  <si>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</si>
  <si>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</si>
  <si>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</si>
  <si>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</si>
  <si>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</si>
  <si>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</si>
  <si>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</si>
  <si>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</si>
  <si>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</si>
  <si>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</si>
  <si>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</si>
  <si>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</si>
  <si>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</si>
  <si>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</si>
  <si>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</si>
  <si>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</si>
  <si>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</si>
  <si>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</si>
  <si>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</si>
  <si>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</si>
  <si>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</si>
  <si>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</si>
  <si>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</si>
  <si>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</si>
  <si>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</si>
  <si>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</si>
  <si>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</si>
  <si>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</si>
  <si>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</si>
  <si>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</si>
  <si>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</si>
  <si>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</si>
  <si>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</si>
  <si>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</si>
  <si>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</si>
  <si>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</si>
  <si>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</si>
  <si>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</si>
  <si>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</si>
  <si>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</si>
  <si>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</si>
  <si>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</si>
  <si>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</si>
  <si>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</si>
  <si>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</si>
  <si>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</si>
  <si>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</si>
  <si>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</si>
  <si>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</si>
  <si>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</si>
  <si>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</si>
  <si>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</si>
  <si>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</si>
  <si>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</si>
  <si>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</si>
  <si>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</si>
  <si>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</si>
  <si>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</si>
  <si>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</si>
  <si>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</si>
  <si>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</si>
  <si>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</si>
  <si>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</si>
  <si>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</si>
  <si>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</si>
  <si>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</si>
  <si>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</si>
  <si>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</si>
  <si>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</si>
  <si>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</si>
  <si>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</si>
  <si>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</si>
  <si>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</si>
  <si>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</si>
  <si>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</si>
  <si>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</si>
  <si>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</si>
  <si>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</si>
  <si>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</si>
  <si>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</si>
  <si>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</si>
  <si>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</si>
  <si>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</si>
  <si>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</si>
  <si>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</si>
  <si>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</si>
  <si>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</si>
  <si>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</si>
  <si>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</si>
  <si>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</si>
  <si>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</si>
  <si>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</si>
  <si>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</si>
  <si>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</si>
  <si>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</si>
  <si>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</si>
  <si>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</si>
  <si>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</si>
  <si>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</si>
  <si>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</si>
  <si>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</si>
  <si>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</si>
  <si>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</si>
  <si>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</si>
  <si>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</si>
  <si>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</si>
  <si>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</si>
  <si>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</si>
  <si>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</si>
  <si>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</si>
  <si>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</si>
  <si>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</si>
  <si>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</si>
  <si>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</si>
  <si>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</si>
  <si>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</si>
  <si>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</si>
  <si>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</si>
  <si>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</si>
  <si>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</si>
  <si>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</si>
  <si>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</si>
  <si>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</si>
  <si>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</si>
  <si>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</si>
  <si>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</si>
  <si>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</si>
  <si>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</si>
  <si>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</si>
  <si>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</si>
  <si>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</si>
  <si>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</si>
  <si>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</si>
  <si>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</si>
  <si>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</si>
  <si>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</si>
  <si>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</si>
  <si>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</si>
  <si>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</si>
  <si>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</si>
  <si>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</si>
  <si>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</si>
  <si>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</si>
  <si>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</si>
  <si>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</si>
  <si>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</si>
  <si>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</si>
  <si>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</si>
  <si>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</si>
  <si>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</si>
  <si>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</si>
  <si>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</si>
  <si>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</si>
  <si>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</si>
  <si>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</si>
  <si>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</si>
  <si>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</si>
  <si>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</si>
  <si>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</si>
  <si>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</si>
  <si>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</si>
  <si>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</si>
  <si>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</si>
  <si>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</si>
  <si>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</si>
  <si>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</si>
  <si>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</si>
  <si>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</si>
  <si>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</si>
  <si>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</si>
  <si>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</si>
  <si>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</si>
  <si>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</si>
  <si>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</si>
  <si>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</si>
  <si>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</si>
  <si>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</si>
  <si>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</si>
  <si>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</si>
  <si>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</si>
  <si>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</si>
  <si>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</si>
  <si>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</si>
  <si>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</si>
  <si>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</si>
  <si>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</si>
  <si>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</si>
  <si>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</si>
  <si>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</si>
  <si>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</si>
  <si>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</si>
  <si>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</si>
  <si>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</si>
  <si>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</si>
  <si>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</si>
  <si>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</si>
  <si>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</si>
  <si>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</si>
  <si>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</si>
  <si>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</si>
  <si>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</si>
  <si>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</si>
  <si>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</si>
  <si>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</si>
  <si>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</si>
  <si>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</si>
  <si>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</si>
  <si>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</si>
  <si>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</si>
  <si>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</si>
  <si>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</si>
  <si>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</si>
  <si>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</si>
  <si>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</si>
  <si>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</si>
  <si>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</si>
  <si>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</si>
  <si>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</si>
  <si>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</si>
  <si>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</si>
  <si>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</si>
  <si>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</si>
  <si>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</si>
  <si>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</si>
  <si>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</si>
  <si>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</si>
  <si>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</si>
  <si>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</si>
  <si>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</si>
  <si>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</si>
  <si>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</si>
  <si>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</si>
  <si>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</si>
  <si>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</si>
  <si>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</si>
  <si>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</si>
  <si>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</si>
  <si>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</si>
  <si>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</si>
  <si>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</si>
  <si>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</si>
  <si>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</si>
  <si>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</si>
  <si>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</si>
  <si>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</si>
  <si>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</si>
  <si>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</si>
  <si>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</si>
  <si>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</si>
  <si>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</si>
  <si>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</si>
  <si>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</si>
  <si>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</si>
  <si>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</si>
  <si>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</si>
  <si>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</si>
  <si>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</si>
  <si>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</si>
  <si>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</si>
  <si>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</si>
  <si>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</si>
  <si>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</si>
  <si>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</si>
  <si>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</si>
  <si>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</si>
  <si>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</si>
  <si>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</si>
  <si>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</si>
  <si>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</si>
  <si>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</si>
  <si>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</si>
  <si>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</si>
  <si>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</si>
  <si>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</si>
  <si>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</si>
  <si>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</si>
  <si>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</si>
  <si>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</si>
  <si>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</si>
  <si>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</si>
  <si>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</si>
  <si>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</si>
  <si>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</si>
  <si>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</si>
  <si>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</si>
  <si>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</si>
  <si>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</si>
  <si>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</si>
  <si>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</si>
  <si>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</si>
  <si>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</si>
  <si>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</si>
  <si>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</si>
  <si>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</si>
  <si>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</si>
  <si>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</si>
  <si>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</si>
  <si>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</si>
  <si>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</si>
  <si>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</si>
  <si>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</si>
  <si>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</si>
  <si>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</si>
  <si>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</si>
  <si>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</si>
  <si>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</si>
  <si>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</si>
  <si>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</si>
  <si>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</si>
  <si>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</si>
  <si>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</si>
  <si>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</si>
  <si>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</si>
  <si>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</si>
  <si>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</si>
  <si>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</si>
  <si>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</si>
  <si>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</si>
  <si>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</si>
  <si>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</si>
  <si>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</si>
  <si>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</si>
  <si>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</si>
  <si>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</si>
  <si>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</si>
  <si>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</si>
  <si>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</si>
  <si>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</si>
  <si>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</si>
  <si>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</si>
  <si>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</si>
  <si>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</si>
  <si>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</si>
  <si>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</si>
  <si>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</si>
  <si>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</si>
  <si>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</si>
  <si>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</si>
  <si>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</si>
  <si>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</si>
  <si>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</si>
  <si>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</si>
  <si>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</si>
  <si>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</si>
  <si>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</si>
  <si>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</si>
  <si>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</si>
  <si>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</si>
  <si>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</si>
  <si>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</si>
  <si>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</si>
  <si>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</si>
  <si>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</si>
  <si>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</si>
  <si>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</si>
  <si>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</si>
  <si>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</si>
  <si>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</si>
  <si>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</si>
  <si>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</si>
  <si>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</si>
  <si>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</si>
  <si>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</si>
  <si>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</si>
  <si>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</si>
  <si>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</si>
  <si>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</si>
  <si>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</si>
  <si>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</si>
  <si>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</si>
  <si>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</si>
  <si>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</si>
  <si>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</si>
  <si>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</si>
  <si>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</si>
  <si>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</si>
  <si>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</si>
  <si>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</si>
  <si>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</si>
  <si>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</si>
  <si>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</si>
  <si>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</si>
  <si>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</si>
  <si>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</si>
  <si>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</si>
  <si>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</si>
  <si>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</si>
  <si>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</si>
  <si>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</si>
  <si>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</si>
  <si>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</si>
  <si>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</si>
  <si>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</si>
  <si>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</si>
  <si>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</si>
  <si>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</si>
  <si>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</si>
  <si>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</si>
  <si>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</si>
  <si>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</si>
  <si>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</si>
  <si>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</si>
  <si>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</si>
  <si>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</si>
  <si>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</si>
  <si>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</si>
  <si>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</si>
  <si>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</si>
  <si>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</si>
  <si>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</si>
  <si>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</si>
  <si>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</si>
  <si>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</si>
  <si>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</si>
  <si>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</si>
  <si>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</si>
  <si>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</si>
  <si>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</si>
  <si>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</si>
  <si>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</si>
  <si>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</si>
  <si>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</si>
  <si>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</si>
  <si>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</si>
  <si>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</si>
  <si>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</si>
  <si>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</si>
  <si>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</si>
  <si>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</si>
  <si>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</si>
  <si>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</si>
  <si>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</si>
  <si>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</si>
  <si>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</si>
  <si>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</si>
  <si>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</si>
  <si>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</si>
  <si>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</si>
  <si>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</si>
  <si>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</si>
  <si>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</si>
  <si>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</si>
  <si>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</si>
  <si>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</si>
  <si>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</si>
  <si>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</si>
  <si>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</si>
  <si>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</si>
  <si>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</si>
  <si>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</si>
  <si>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</si>
  <si>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</si>
  <si>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</si>
  <si>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</si>
  <si>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</si>
  <si>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</si>
  <si>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</si>
  <si>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</si>
  <si>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</si>
  <si>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</si>
  <si>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</si>
  <si>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</si>
  <si>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</si>
  <si>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</si>
  <si>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</si>
  <si>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</si>
  <si>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</si>
  <si>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</si>
  <si>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</si>
  <si>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</si>
  <si>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</si>
  <si>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</si>
  <si>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</si>
  <si>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</si>
  <si>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</si>
  <si>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</si>
  <si>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</si>
  <si>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</si>
  <si>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</si>
  <si>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</si>
  <si>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</si>
  <si>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</si>
  <si>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</si>
  <si>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</si>
  <si>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</si>
  <si>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</si>
  <si>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</si>
  <si>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</si>
  <si>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</si>
  <si>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</si>
  <si>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</si>
  <si>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</si>
  <si>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</si>
  <si>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</si>
  <si>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</si>
  <si>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</si>
  <si>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</si>
  <si>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</si>
  <si>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</si>
  <si>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</si>
  <si>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</si>
  <si>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</si>
  <si>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</si>
  <si>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</si>
  <si>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</si>
  <si>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</si>
  <si>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</si>
  <si>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</si>
  <si>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</si>
  <si>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</si>
  <si>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</si>
  <si>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</si>
  <si>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</si>
  <si>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</si>
  <si>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</si>
  <si>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</si>
  <si>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</si>
  <si>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</si>
  <si>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</si>
  <si>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</si>
  <si>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</si>
  <si>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</si>
  <si>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</si>
  <si>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</si>
  <si>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</si>
  <si>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</si>
  <si>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</si>
  <si>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</si>
  <si>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</si>
  <si>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</si>
  <si>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</si>
  <si>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</si>
  <si>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</si>
  <si>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</si>
  <si>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</si>
  <si>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</si>
  <si>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</si>
  <si>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</si>
  <si>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</si>
  <si>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</si>
  <si>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</si>
  <si>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</si>
  <si>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</si>
  <si>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</si>
  <si>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</si>
  <si>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</si>
  <si>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</si>
  <si>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</si>
  <si>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</si>
  <si>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</si>
  <si>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</si>
  <si>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</si>
  <si>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</si>
  <si>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</si>
  <si>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</si>
  <si>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</si>
  <si>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</si>
  <si>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</si>
  <si>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</si>
  <si>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</si>
  <si>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</si>
  <si>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</si>
  <si>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</si>
  <si>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</si>
  <si>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</si>
  <si>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</si>
  <si>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</si>
  <si>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</si>
  <si>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</si>
  <si>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</si>
  <si>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</si>
  <si>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</si>
  <si>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</si>
  <si>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</si>
  <si>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</si>
  <si>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</si>
  <si>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</si>
  <si>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</si>
  <si>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</si>
  <si>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</si>
  <si>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</si>
  <si>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</si>
  <si>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</si>
  <si>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</si>
  <si>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</si>
  <si>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</si>
  <si>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</si>
  <si>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</si>
  <si>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</si>
  <si>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</si>
  <si>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</si>
  <si>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</si>
  <si>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</si>
  <si>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</si>
  <si>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</si>
  <si>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</si>
  <si>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</si>
  <si>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</si>
  <si>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</si>
  <si>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</si>
  <si>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</si>
  <si>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</si>
  <si>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</si>
  <si>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</si>
  <si>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</si>
  <si>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</si>
  <si>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</si>
  <si>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</si>
  <si>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</si>
  <si>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</si>
  <si>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</si>
  <si>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</si>
  <si>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</si>
  <si>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</si>
  <si>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</si>
  <si>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</si>
  <si>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</si>
  <si>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</si>
  <si>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</si>
  <si>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</si>
  <si>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</si>
  <si>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</si>
  <si>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</si>
  <si>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</si>
  <si>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</si>
  <si>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</si>
  <si>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</si>
  <si>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</si>
  <si>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</si>
  <si>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</si>
  <si>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</si>
  <si>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</si>
  <si>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</si>
  <si>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</si>
  <si>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</si>
  <si>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</si>
  <si>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</si>
  <si>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</si>
  <si>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</si>
  <si>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</si>
  <si>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</si>
  <si>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</si>
  <si>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</si>
  <si>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</si>
  <si>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</si>
  <si>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</si>
  <si>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</si>
  <si>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</si>
  <si>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</si>
  <si>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</si>
  <si>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</si>
  <si>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</si>
  <si>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</si>
  <si>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</si>
  <si>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</si>
  <si>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</si>
  <si>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</si>
  <si>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</si>
  <si>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</si>
  <si>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</si>
  <si>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</si>
  <si>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</si>
  <si>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</si>
  <si>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</si>
  <si>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</si>
  <si>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</si>
  <si>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</si>
  <si>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</si>
  <si>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</si>
  <si>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</si>
  <si>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</si>
  <si>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</si>
  <si>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</si>
  <si>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</si>
  <si>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</si>
  <si>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</si>
  <si>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</si>
  <si>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</si>
  <si>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</si>
  <si>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</si>
  <si>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</si>
  <si>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</si>
  <si>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</si>
  <si>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</si>
  <si>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</si>
  <si>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</si>
  <si>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</si>
  <si>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</si>
  <si>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</si>
  <si>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</si>
  <si>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</si>
  <si>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</si>
  <si>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</si>
  <si>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</si>
  <si>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</si>
  <si>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</si>
  <si>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</si>
  <si>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</si>
  <si>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</si>
  <si>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</si>
  <si>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</si>
  <si>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</si>
  <si>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</si>
  <si>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</si>
  <si>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</si>
  <si>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</si>
  <si>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</si>
  <si>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</si>
  <si>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</si>
  <si>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</si>
  <si>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</si>
  <si>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</si>
  <si>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</si>
  <si>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</si>
  <si>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</si>
  <si>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</si>
  <si>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</si>
  <si>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</si>
  <si>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</si>
  <si>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</si>
  <si>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</si>
  <si>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</si>
  <si>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</si>
  <si>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</si>
  <si>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</si>
  <si>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</si>
  <si>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</si>
  <si>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</si>
  <si>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</si>
  <si>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</si>
  <si>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</si>
  <si>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</si>
  <si>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</si>
  <si>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</si>
  <si>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</si>
  <si>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</si>
  <si>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</si>
  <si>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</si>
  <si>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</si>
  <si>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</si>
  <si>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</si>
  <si>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</si>
  <si>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</si>
  <si>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</si>
  <si>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</si>
  <si>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</si>
  <si>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</si>
  <si>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</si>
  <si>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</si>
  <si>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</si>
  <si>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</si>
  <si>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</si>
  <si>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</si>
  <si>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</si>
  <si>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</si>
  <si>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</si>
  <si>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</si>
  <si>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</si>
  <si>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</si>
  <si>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</si>
  <si>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</si>
  <si>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</si>
  <si>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</si>
  <si>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</si>
  <si>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</si>
  <si>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</si>
  <si>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</si>
  <si>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</si>
  <si>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</si>
  <si>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</si>
  <si>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</si>
  <si>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</si>
  <si>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</si>
  <si>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</si>
  <si>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</si>
  <si>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</si>
  <si>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</si>
  <si>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</si>
  <si>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</si>
  <si>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</si>
  <si>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</si>
  <si>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</si>
  <si>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</si>
  <si>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</si>
  <si>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</si>
  <si>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</si>
  <si>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</si>
  <si>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</si>
  <si>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</si>
  <si>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</si>
  <si>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</si>
  <si>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</si>
  <si>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</si>
  <si>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</si>
  <si>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</si>
  <si>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</si>
  <si>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</si>
  <si>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</si>
  <si>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</si>
  <si>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</si>
  <si>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</si>
  <si>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</si>
  <si>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</si>
  <si>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</si>
  <si>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</si>
  <si>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</si>
  <si>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</si>
  <si>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</si>
  <si>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</si>
  <si>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</si>
  <si>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</si>
  <si>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</si>
  <si>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</si>
  <si>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</si>
  <si>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</si>
  <si>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</si>
  <si>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</si>
  <si>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</si>
  <si>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</si>
  <si>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</si>
  <si>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</si>
  <si>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</si>
  <si>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</si>
  <si>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</si>
  <si>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</si>
  <si>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</si>
  <si>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</si>
  <si>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</si>
  <si>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</si>
  <si>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</si>
  <si>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</si>
  <si>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</si>
  <si>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</si>
  <si>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</si>
  <si>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</si>
  <si>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</si>
  <si>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</si>
  <si>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</si>
  <si>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</si>
  <si>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</si>
  <si>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</si>
  <si>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</si>
  <si>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</si>
  <si>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</si>
  <si>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</si>
  <si>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</si>
  <si>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</si>
  <si>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</si>
  <si>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</si>
  <si>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</si>
  <si>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</si>
  <si>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</si>
  <si>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</si>
  <si>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</si>
  <si>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</si>
  <si>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</si>
  <si>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</si>
  <si>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</si>
  <si>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</si>
  <si>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</si>
  <si>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</si>
  <si>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</si>
  <si>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</si>
  <si>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</si>
  <si>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</si>
  <si>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</si>
  <si>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</si>
  <si>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</si>
  <si>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</si>
  <si>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</si>
  <si>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</si>
  <si>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</si>
  <si>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</si>
  <si>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</si>
  <si>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</si>
  <si>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</si>
  <si>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</si>
  <si>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</si>
  <si>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</si>
  <si>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</si>
  <si>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</si>
  <si>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</si>
  <si>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</si>
  <si>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</si>
  <si>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</si>
  <si>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</si>
  <si>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</si>
  <si>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</si>
  <si>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</si>
  <si>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</si>
  <si>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</si>
  <si>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</si>
  <si>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</si>
  <si>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</si>
  <si>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</si>
  <si>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</si>
  <si>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</si>
  <si>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</si>
  <si>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</si>
  <si>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</si>
  <si>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</si>
  <si>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</si>
  <si>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</si>
  <si>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</si>
  <si>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</si>
  <si>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</si>
  <si>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</si>
  <si>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</si>
  <si>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</si>
  <si>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</si>
  <si>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</si>
  <si>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</si>
  <si>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</si>
  <si>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</si>
  <si>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</si>
  <si>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</si>
  <si>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</si>
  <si>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</si>
  <si>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</si>
  <si>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</si>
  <si>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</si>
  <si>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</si>
  <si>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</si>
  <si>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</si>
  <si>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</si>
  <si>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</si>
  <si>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</si>
  <si>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</si>
  <si>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</si>
  <si>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</si>
  <si>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</si>
  <si>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</si>
  <si>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</si>
  <si>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</si>
  <si>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</si>
  <si>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</si>
  <si>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</si>
  <si>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</si>
  <si>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</si>
  <si>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</si>
  <si>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</si>
  <si>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</si>
  <si>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</si>
  <si>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</si>
  <si>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</si>
  <si>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</si>
  <si>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</si>
  <si>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</si>
  <si>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</si>
  <si>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</si>
  <si>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</si>
  <si>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</si>
  <si>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</si>
  <si>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</si>
  <si>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</si>
  <si>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</si>
  <si>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</si>
  <si>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</si>
  <si>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</si>
  <si>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</si>
  <si>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</si>
  <si>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</si>
  <si>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</si>
  <si>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</si>
  <si>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</si>
  <si>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</si>
  <si>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</si>
  <si>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</si>
  <si>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</si>
  <si>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</si>
  <si>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</si>
  <si>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</si>
  <si>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</si>
  <si>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</si>
  <si>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</si>
  <si>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</si>
  <si>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</si>
  <si>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</si>
  <si>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</si>
  <si>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</si>
  <si>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</si>
  <si>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</si>
  <si>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</si>
  <si>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</si>
  <si>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</si>
  <si>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</si>
  <si>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</si>
  <si>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</si>
  <si>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</si>
  <si>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</si>
  <si>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</si>
  <si>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</si>
  <si>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</si>
  <si>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</si>
  <si>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</si>
  <si>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</si>
  <si>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</si>
  <si>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</si>
  <si>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</si>
  <si>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</si>
  <si>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</si>
  <si>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</si>
  <si>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</si>
  <si>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</si>
  <si>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</si>
  <si>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</si>
  <si>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</si>
  <si>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</si>
  <si>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</si>
  <si>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</si>
  <si>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</si>
  <si>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</si>
  <si>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</si>
  <si>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</si>
  <si>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</si>
  <si>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</si>
  <si>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</si>
  <si>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</si>
  <si>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</si>
  <si>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</si>
  <si>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</si>
  <si>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</si>
  <si>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</si>
  <si>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</si>
  <si>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</si>
  <si>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</si>
  <si>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</si>
  <si>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</si>
  <si>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</si>
  <si>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</si>
  <si>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</si>
  <si>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</si>
  <si>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</si>
  <si>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</si>
  <si>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</si>
  <si>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</si>
  <si>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</si>
  <si>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</si>
  <si>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</si>
  <si>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</si>
  <si>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</si>
  <si>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</si>
  <si>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</si>
  <si>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</si>
  <si>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</si>
  <si>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</si>
  <si>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</si>
  <si>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</si>
  <si>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</si>
  <si>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</si>
  <si>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</si>
  <si>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</si>
  <si>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</si>
  <si>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</si>
  <si>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</si>
  <si>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</si>
  <si>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</si>
  <si>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</si>
  <si>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</si>
  <si>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</si>
  <si>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</si>
  <si>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</si>
  <si>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</si>
  <si>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</si>
  <si>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</si>
  <si>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</si>
  <si>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</si>
  <si>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</si>
  <si>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</si>
  <si>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</si>
  <si>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</si>
  <si>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</si>
  <si>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</si>
  <si>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</si>
  <si>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</si>
  <si>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</si>
  <si>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</si>
  <si>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</si>
  <si>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</si>
  <si>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</si>
  <si>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</si>
  <si>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</si>
  <si>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</si>
  <si>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</si>
  <si>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</si>
  <si>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</si>
  <si>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</si>
  <si>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</si>
  <si>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</si>
  <si>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</si>
  <si>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</si>
  <si>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</si>
  <si>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</si>
  <si>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</si>
  <si>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</si>
  <si>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</si>
  <si>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</si>
  <si>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</si>
  <si>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</si>
  <si>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</si>
  <si>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</si>
  <si>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</si>
  <si>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</si>
  <si>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</si>
  <si>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</si>
  <si>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</si>
  <si>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</si>
  <si>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</si>
  <si>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</si>
  <si>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</si>
  <si>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</si>
  <si>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</si>
  <si>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</si>
  <si>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</si>
  <si>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</si>
  <si>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</si>
  <si>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</si>
  <si>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</si>
  <si>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</si>
  <si>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</si>
  <si>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</si>
  <si>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</si>
  <si>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</si>
  <si>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</si>
  <si>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</si>
  <si>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</si>
  <si>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</si>
  <si>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</si>
  <si>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</si>
  <si>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</si>
  <si>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</si>
  <si>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</si>
  <si>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</si>
  <si>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</si>
  <si>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</si>
  <si>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</si>
  <si>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</si>
  <si>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</si>
  <si>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</si>
  <si>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</si>
  <si>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</si>
  <si>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</si>
  <si>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</si>
  <si>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</si>
  <si>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</si>
  <si>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</si>
  <si>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</si>
  <si>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</si>
  <si>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</si>
  <si>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</si>
  <si>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</si>
  <si>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</si>
  <si>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</si>
  <si>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</si>
  <si>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</si>
  <si>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</si>
  <si>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</si>
  <si>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</si>
  <si>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</si>
  <si>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</si>
  <si>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</si>
  <si>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</si>
  <si>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</si>
  <si>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</si>
  <si>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</si>
  <si>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</si>
  <si>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</si>
  <si>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</si>
  <si>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</si>
  <si>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</si>
  <si>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</si>
  <si>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</si>
  <si>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</si>
  <si>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</si>
  <si>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</si>
  <si>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</si>
  <si>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</si>
  <si>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</si>
  <si>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</si>
  <si>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</si>
  <si>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</si>
  <si>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</si>
  <si>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</si>
  <si>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</si>
  <si>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</si>
  <si>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</si>
  <si>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</si>
  <si>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</si>
  <si>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</si>
  <si>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</si>
  <si>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</si>
  <si>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</si>
  <si>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</si>
  <si>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</si>
  <si>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</si>
  <si>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</si>
  <si>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</si>
  <si>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</si>
  <si>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</si>
  <si>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</si>
  <si>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</si>
  <si>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</si>
  <si>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</si>
  <si>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</si>
  <si>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</si>
  <si>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</si>
  <si>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</si>
  <si>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</si>
  <si>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</si>
  <si>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</si>
  <si>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</si>
  <si>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</si>
  <si>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</si>
  <si>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</si>
  <si>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</si>
  <si>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</si>
  <si>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</si>
  <si>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</si>
  <si>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</si>
  <si>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</si>
  <si>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</si>
  <si>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</si>
  <si>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</si>
  <si>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</si>
  <si>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</si>
  <si>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</si>
  <si>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</si>
  <si>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</si>
  <si>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</si>
  <si>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</si>
  <si>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</si>
  <si>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</si>
  <si>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</si>
  <si>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</si>
  <si>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</si>
  <si>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</si>
  <si>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</si>
  <si>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</si>
  <si>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</si>
  <si>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</si>
  <si>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</si>
  <si>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</si>
  <si>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</si>
  <si>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</si>
  <si>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</si>
  <si>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</si>
  <si>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</si>
  <si>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</si>
  <si>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</si>
  <si>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</si>
  <si>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</si>
  <si>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</si>
  <si>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</si>
  <si>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</si>
  <si>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</si>
  <si>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</si>
  <si>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</si>
  <si>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</si>
  <si>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</si>
  <si>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</si>
  <si>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</si>
  <si>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</si>
  <si>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</si>
  <si>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</si>
  <si>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</si>
  <si>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</si>
  <si>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</si>
  <si>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</si>
  <si>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</si>
  <si>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</si>
  <si>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</si>
  <si>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</si>
  <si>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</si>
  <si>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</si>
  <si>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</si>
  <si>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</si>
  <si>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</si>
  <si>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</si>
  <si>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</si>
  <si>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</si>
  <si>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</si>
  <si>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</si>
  <si>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</si>
  <si>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</si>
  <si>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</si>
  <si>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</si>
  <si>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</si>
  <si>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</si>
  <si>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</si>
  <si>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</si>
  <si>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</si>
  <si>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</si>
  <si>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</si>
  <si>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</si>
  <si>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</si>
  <si>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</si>
  <si>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</si>
  <si>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</si>
  <si>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</si>
  <si>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</si>
  <si>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</si>
  <si>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</si>
  <si>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</si>
  <si>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</si>
  <si>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</si>
  <si>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</si>
  <si>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</si>
  <si>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</si>
  <si>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</si>
  <si>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</si>
  <si>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</si>
  <si>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</si>
  <si>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</si>
  <si>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</si>
  <si>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</si>
  <si>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</si>
  <si>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</si>
  <si>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</si>
  <si>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</si>
  <si>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</si>
  <si>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</si>
  <si>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</si>
  <si>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</si>
  <si>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</si>
  <si>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</si>
  <si>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</si>
  <si>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</si>
  <si>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</si>
  <si>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</si>
  <si>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</si>
  <si>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</si>
  <si>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</si>
  <si>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</si>
  <si>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</si>
  <si>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</si>
  <si>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</si>
  <si>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</si>
  <si>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</si>
  <si>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</si>
  <si>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</si>
  <si>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</si>
  <si>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</si>
  <si>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</si>
  <si>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</si>
  <si>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</si>
  <si>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</si>
  <si>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</si>
  <si>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</si>
  <si>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</si>
  <si>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</si>
  <si>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</si>
  <si>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</si>
  <si>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</si>
  <si>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</si>
  <si>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</si>
  <si>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</si>
  <si>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</si>
  <si>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</si>
  <si>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</si>
  <si>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</si>
  <si>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</si>
  <si>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</si>
  <si>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</si>
  <si>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</si>
  <si>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</si>
  <si>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</si>
  <si>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</si>
  <si>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</si>
  <si>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</si>
  <si>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</si>
  <si>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</si>
  <si>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</si>
  <si>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</si>
  <si>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</si>
  <si>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</si>
  <si>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</si>
  <si>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</si>
  <si>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</si>
  <si>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</si>
  <si>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</si>
  <si>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</si>
  <si>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</si>
  <si>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</si>
  <si>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</si>
  <si>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</si>
  <si>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</si>
  <si>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</si>
  <si>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</si>
  <si>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</si>
  <si>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</si>
  <si>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</si>
  <si>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</si>
  <si>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</si>
  <si>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</si>
  <si>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</si>
  <si>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</si>
  <si>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</si>
  <si>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</si>
  <si>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</si>
  <si>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</si>
  <si>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</si>
  <si>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</si>
  <si>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</si>
  <si>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</si>
  <si>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</si>
  <si>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</si>
  <si>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</si>
  <si>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</si>
  <si>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</si>
  <si>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</si>
  <si>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</si>
  <si>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</si>
  <si>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</si>
  <si>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</si>
  <si>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</si>
  <si>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</si>
  <si>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</si>
  <si>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</si>
  <si>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</si>
  <si>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</si>
  <si>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</si>
  <si>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</si>
  <si>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</si>
  <si>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</si>
  <si>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</si>
  <si>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</si>
  <si>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</si>
  <si>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</si>
  <si>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</si>
  <si>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</si>
  <si>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</si>
  <si>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</si>
  <si>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</si>
  <si>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</si>
  <si>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</si>
  <si>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</si>
  <si>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</si>
  <si>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</si>
  <si>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</si>
  <si>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</si>
  <si>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</si>
  <si>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</si>
  <si>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</si>
  <si>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</si>
  <si>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</si>
  <si>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</si>
  <si>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</si>
  <si>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</si>
  <si>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</si>
  <si>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</si>
  <si>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</si>
  <si>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</si>
  <si>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</si>
  <si>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</si>
  <si>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</si>
  <si>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</si>
  <si>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</si>
  <si>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</si>
  <si>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</si>
  <si>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</si>
  <si>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</si>
  <si>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</si>
  <si>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</si>
  <si>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</si>
  <si>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</si>
  <si>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</si>
  <si>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</si>
  <si>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</si>
  <si>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</si>
  <si>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</si>
  <si>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</si>
  <si>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</si>
  <si>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</si>
  <si>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</si>
  <si>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</si>
  <si>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</si>
  <si>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</si>
  <si>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</si>
  <si>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</si>
  <si>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</si>
  <si>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</si>
  <si>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</si>
  <si>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</si>
  <si>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</si>
  <si>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</si>
  <si>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</si>
  <si>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</si>
  <si>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</si>
  <si>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</si>
  <si>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</si>
  <si>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</si>
  <si>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</si>
  <si>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</si>
  <si>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</si>
  <si>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</si>
  <si>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</si>
  <si>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</si>
  <si>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</si>
  <si>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</si>
  <si>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</si>
  <si>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</si>
  <si>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</si>
  <si>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</si>
  <si>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</si>
  <si>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</si>
  <si>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</si>
  <si>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</si>
  <si>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</si>
  <si>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</si>
  <si>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</si>
  <si>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</si>
  <si>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</si>
  <si>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</si>
  <si>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</si>
  <si>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</si>
  <si>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</si>
  <si>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</si>
  <si>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</si>
  <si>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</si>
  <si>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</si>
  <si>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</si>
  <si>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</si>
  <si>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</si>
  <si>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</si>
  <si>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</si>
  <si>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</si>
  <si>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</si>
  <si>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</si>
  <si>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</si>
  <si>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</si>
  <si>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</si>
  <si>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</si>
  <si>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</si>
  <si>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</si>
  <si>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</si>
  <si>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</si>
  <si>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</si>
  <si>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</si>
  <si>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</si>
  <si>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</si>
  <si>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</si>
  <si>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</si>
  <si>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</si>
  <si>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</si>
  <si>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</si>
  <si>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</si>
  <si>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</si>
  <si>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</si>
  <si>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</si>
  <si>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</si>
  <si>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</si>
  <si>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</si>
  <si>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</si>
  <si>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</si>
  <si>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</si>
  <si>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</si>
  <si>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</si>
  <si>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</si>
  <si>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</si>
  <si>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</si>
  <si>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</si>
  <si>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</si>
  <si>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</si>
  <si>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</si>
  <si>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</si>
  <si>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</si>
  <si>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</si>
  <si>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</si>
  <si>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</si>
  <si>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</si>
  <si>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</si>
  <si>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</si>
  <si>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</si>
  <si>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</si>
  <si>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</si>
  <si>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</si>
  <si>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</si>
  <si>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</si>
  <si>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</si>
  <si>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</si>
  <si>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</si>
  <si>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</si>
  <si>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</si>
  <si>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</si>
  <si>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</si>
  <si>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</si>
  <si>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</si>
  <si>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</si>
  <si>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</si>
  <si>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</si>
  <si>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</si>
  <si>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</si>
  <si>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</si>
  <si>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</si>
  <si>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</si>
  <si>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</si>
  <si>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</si>
  <si>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</si>
  <si>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</si>
  <si>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</si>
  <si>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</si>
  <si>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</si>
  <si>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</si>
  <si>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</si>
  <si>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</si>
  <si>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</si>
  <si>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</si>
  <si>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</si>
  <si>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</si>
  <si>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</si>
  <si>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</si>
  <si>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</si>
  <si>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</si>
  <si>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</si>
  <si>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</si>
  <si>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</si>
  <si>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</si>
  <si>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</si>
  <si>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</si>
  <si>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</si>
  <si>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</si>
  <si>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</si>
  <si>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</si>
  <si>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</si>
  <si>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</si>
  <si>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</si>
  <si>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</si>
  <si>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</si>
  <si>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</si>
  <si>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</si>
  <si>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</si>
  <si>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</si>
  <si>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</si>
  <si>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</si>
  <si>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</si>
  <si>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</si>
  <si>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</si>
  <si>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</si>
  <si>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</si>
  <si>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</si>
  <si>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</si>
  <si>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</si>
  <si>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</si>
  <si>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</si>
  <si>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</si>
  <si>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</si>
  <si>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</si>
  <si>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</si>
  <si>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</si>
  <si>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</si>
  <si>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</si>
  <si>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</si>
  <si>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</si>
  <si>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</si>
  <si>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</si>
  <si>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</si>
  <si>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</si>
  <si>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</si>
  <si>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</si>
  <si>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</si>
  <si>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</si>
  <si>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</si>
  <si>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</si>
  <si>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</si>
  <si>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</si>
  <si>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</si>
  <si>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</si>
  <si>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</si>
  <si>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</si>
  <si>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</si>
  <si>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</si>
  <si>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</si>
  <si>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</si>
  <si>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</si>
  <si>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</si>
  <si>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</si>
  <si>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</si>
  <si>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</si>
  <si>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</si>
  <si>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</si>
  <si>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</si>
  <si>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</si>
  <si>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</si>
  <si>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</si>
  <si>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</si>
  <si>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</si>
  <si>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</si>
  <si>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</si>
  <si>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</si>
  <si>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</si>
  <si>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</si>
  <si>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</si>
  <si>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</si>
  <si>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</si>
  <si>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</si>
  <si>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</si>
  <si>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</si>
  <si>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</si>
  <si>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</si>
  <si>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</si>
  <si>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</si>
  <si>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</si>
  <si>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</si>
  <si>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</si>
  <si>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</si>
  <si>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</si>
  <si>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</si>
  <si>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</si>
  <si>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</si>
  <si>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</si>
  <si>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</si>
  <si>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</si>
  <si>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</si>
  <si>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</si>
  <si>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</si>
  <si>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</si>
  <si>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</si>
  <si>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</si>
  <si>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</si>
  <si>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</si>
  <si>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</si>
  <si>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</si>
  <si>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</si>
  <si>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</si>
  <si>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</si>
  <si>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</si>
  <si>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</si>
  <si>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</si>
  <si>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</si>
  <si>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</si>
  <si>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</si>
  <si>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</si>
  <si>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</si>
  <si>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</si>
  <si>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</si>
  <si>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</si>
  <si>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</si>
  <si>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</si>
  <si>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</si>
  <si>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</si>
  <si>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</si>
  <si>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</si>
  <si>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</si>
  <si>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</si>
  <si>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</si>
  <si>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</si>
  <si>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</si>
  <si>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</si>
  <si>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</si>
  <si>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</si>
  <si>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</si>
  <si>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</si>
  <si>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</si>
  <si>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</si>
  <si>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</si>
  <si>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</si>
  <si>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</si>
  <si>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</si>
  <si>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</si>
  <si>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</si>
  <si>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</si>
  <si>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</si>
  <si>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</si>
  <si>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</si>
  <si>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</si>
  <si>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</si>
  <si>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</si>
  <si>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</si>
  <si>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</si>
  <si>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</si>
  <si>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</si>
  <si>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</si>
  <si>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</si>
  <si>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</si>
  <si>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</si>
  <si>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</si>
  <si>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</si>
  <si>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</si>
  <si>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</si>
  <si>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</si>
  <si>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</si>
  <si>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</si>
  <si>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</si>
  <si>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</si>
  <si>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</si>
  <si>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</si>
  <si>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</si>
  <si>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</si>
  <si>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</si>
  <si>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</si>
  <si>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</si>
  <si>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</si>
  <si>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</si>
  <si>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</si>
  <si>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</si>
  <si>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</si>
  <si>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</si>
  <si>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</si>
  <si>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</si>
  <si>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</si>
  <si>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</si>
  <si>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</si>
  <si>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</si>
  <si>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</si>
  <si>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</si>
  <si>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</si>
  <si>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</si>
  <si>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</si>
  <si>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</si>
  <si>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</si>
  <si>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</si>
  <si>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</si>
  <si>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</si>
  <si>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</si>
  <si>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</si>
  <si>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</si>
  <si>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</si>
  <si>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</si>
  <si>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</si>
  <si>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</si>
  <si>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</si>
  <si>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</si>
  <si>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</si>
  <si>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</si>
  <si>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</si>
  <si>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</si>
  <si>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</si>
  <si>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</si>
  <si>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</si>
  <si>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</si>
  <si>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</si>
  <si>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</si>
  <si>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</si>
  <si>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</si>
  <si>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</si>
  <si>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</si>
  <si>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</si>
  <si>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</si>
  <si>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</si>
  <si>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</si>
  <si>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</si>
  <si>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</si>
  <si>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</si>
  <si>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</si>
  <si>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</si>
  <si>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</si>
  <si>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</si>
  <si>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</si>
  <si>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</si>
  <si>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</si>
  <si>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</si>
  <si>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</si>
  <si>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</si>
  <si>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</si>
  <si>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</si>
  <si>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</si>
  <si>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</si>
  <si>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</si>
  <si>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</si>
  <si>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</si>
  <si>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</si>
  <si>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</si>
  <si>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</si>
  <si>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</si>
  <si>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</si>
  <si>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</si>
  <si>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</si>
  <si>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</si>
  <si>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</si>
  <si>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</si>
  <si>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</si>
  <si>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</si>
  <si>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</si>
  <si>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</si>
  <si>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</si>
  <si>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</si>
  <si>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</si>
  <si>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</si>
  <si>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</si>
  <si>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</si>
  <si>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</si>
  <si>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</si>
  <si>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</si>
  <si>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</si>
  <si>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</si>
  <si>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</si>
  <si>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</si>
  <si>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</si>
  <si>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</si>
  <si>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</si>
  <si>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</si>
  <si>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</si>
  <si>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</si>
  <si>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</si>
  <si>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</si>
  <si>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</si>
  <si>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</si>
  <si>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</si>
  <si>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</si>
  <si>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</si>
  <si>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</si>
  <si>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</si>
  <si>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</si>
  <si>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</si>
  <si>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</si>
  <si>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</si>
  <si>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</si>
  <si>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</si>
  <si>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</si>
  <si>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</si>
  <si>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</si>
  <si>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</si>
  <si>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</si>
  <si>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</si>
  <si>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</si>
  <si>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</si>
  <si>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</si>
  <si>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</si>
  <si>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</si>
  <si>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</si>
  <si>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</si>
  <si>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</si>
  <si>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</si>
  <si>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</si>
  <si>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</si>
  <si>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</si>
  <si>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</si>
  <si>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</si>
  <si>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</si>
  <si>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</si>
  <si>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</si>
  <si>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</si>
  <si>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</si>
  <si>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</si>
  <si>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</si>
  <si>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</si>
  <si>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</si>
  <si>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</si>
  <si>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</si>
  <si>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</si>
  <si>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</si>
  <si>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</si>
  <si>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</si>
  <si>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</si>
  <si>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</si>
  <si>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</si>
  <si>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</si>
  <si>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</si>
  <si>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</si>
  <si>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</si>
  <si>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</si>
  <si>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</si>
  <si>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</si>
  <si>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</si>
  <si>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</si>
  <si>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</si>
  <si>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</si>
  <si>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</si>
  <si>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</si>
  <si>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</si>
  <si>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</si>
  <si>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</si>
  <si>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</si>
  <si>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</si>
  <si>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</si>
  <si>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</si>
  <si>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</si>
  <si>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</si>
  <si>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</si>
  <si>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</si>
  <si>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</si>
  <si>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</si>
  <si>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</si>
  <si>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</si>
  <si>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</si>
  <si>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</si>
  <si>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</si>
  <si>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</si>
  <si>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</si>
  <si>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</si>
  <si>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</si>
  <si>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</si>
  <si>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</si>
  <si>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</si>
  <si>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</si>
  <si>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</si>
  <si>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</si>
  <si>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</si>
  <si>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</si>
  <si>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</si>
  <si>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</si>
  <si>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</si>
  <si>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</si>
  <si>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</si>
  <si>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</si>
  <si>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</si>
  <si>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</si>
  <si>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</si>
  <si>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</si>
  <si>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</si>
  <si>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</si>
  <si>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</si>
  <si>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</si>
  <si>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</si>
  <si>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</si>
  <si>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</si>
  <si>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</si>
  <si>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</si>
  <si>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</si>
  <si>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</si>
  <si>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</si>
  <si>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</si>
  <si>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</si>
  <si>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</si>
  <si>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</si>
  <si>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</si>
  <si>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</si>
  <si>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</si>
  <si>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</si>
  <si>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</si>
  <si>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</si>
  <si>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</si>
  <si>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</si>
  <si>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</si>
  <si>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</si>
  <si>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</si>
  <si>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</si>
  <si>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</si>
  <si>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</si>
  <si>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</si>
  <si>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</si>
  <si>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</si>
  <si>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</si>
  <si>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</si>
  <si>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</si>
  <si>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</si>
  <si>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</si>
  <si>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</si>
  <si>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</si>
  <si>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</si>
  <si>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</si>
  <si>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</si>
  <si>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</si>
  <si>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</si>
  <si>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</si>
  <si>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</si>
  <si>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</si>
  <si>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</si>
  <si>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</si>
  <si>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</si>
  <si>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</si>
  <si>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</si>
  <si>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</si>
  <si>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</si>
  <si>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</si>
  <si>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</si>
  <si>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</si>
  <si>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</si>
  <si>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</si>
  <si>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</si>
  <si>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</si>
  <si>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</si>
  <si>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</si>
  <si>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</si>
  <si>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</si>
  <si>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</si>
  <si>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</si>
  <si>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</si>
  <si>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</si>
  <si>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</si>
  <si>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</si>
  <si>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</si>
  <si>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</si>
  <si>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</si>
  <si>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</si>
  <si>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</si>
  <si>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</si>
  <si>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</si>
  <si>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</si>
  <si>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</si>
  <si>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</si>
  <si>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</si>
  <si>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</si>
  <si>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</si>
  <si>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</si>
  <si>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</si>
  <si>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</si>
  <si>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</si>
  <si>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</si>
  <si>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</si>
  <si>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</si>
  <si>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</si>
  <si>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</si>
  <si>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</si>
  <si>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</si>
  <si>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</si>
  <si>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</si>
  <si>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</si>
  <si>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</si>
  <si>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</si>
  <si>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</si>
  <si>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</si>
  <si>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</si>
  <si>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</si>
  <si>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</si>
  <si>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</si>
  <si>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</si>
  <si>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</si>
  <si>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</si>
  <si>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</si>
  <si>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</si>
  <si>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</si>
  <si>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</si>
  <si>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</si>
  <si>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</si>
  <si>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</si>
  <si>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</si>
  <si>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</si>
  <si>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</si>
  <si>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</si>
  <si>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</si>
  <si>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</si>
  <si>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</si>
  <si>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</si>
  <si>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</si>
  <si>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</si>
  <si>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</si>
  <si>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</si>
  <si>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</si>
  <si>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</si>
  <si>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</si>
  <si>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</si>
  <si>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</si>
  <si>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</si>
  <si>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</si>
  <si>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</si>
  <si>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</si>
  <si>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</si>
  <si>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</si>
  <si>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</si>
  <si>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</si>
  <si>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</si>
  <si>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</si>
  <si>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</si>
  <si>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</si>
  <si>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</si>
  <si>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</si>
  <si>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</si>
  <si>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</si>
  <si>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</si>
  <si>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</si>
  <si>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</si>
  <si>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</si>
  <si>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</si>
  <si>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</si>
  <si>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</si>
  <si>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</si>
  <si>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</si>
  <si>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</si>
  <si>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</si>
  <si>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</si>
  <si>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</si>
  <si>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</si>
  <si>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</si>
  <si>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</si>
  <si>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</si>
  <si>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</si>
  <si>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</si>
  <si>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</si>
  <si>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</si>
  <si>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</si>
  <si>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</si>
  <si>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</si>
  <si>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</si>
  <si>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</si>
  <si>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</si>
  <si>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</si>
  <si>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</si>
  <si>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</si>
  <si>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</si>
  <si>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</si>
  <si>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</si>
  <si>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</si>
  <si>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</si>
  <si>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</si>
  <si>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</si>
  <si>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</si>
  <si>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</si>
  <si>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</si>
  <si>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</si>
  <si>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</si>
  <si>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</si>
  <si>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</si>
  <si>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</si>
  <si>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</si>
  <si>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</si>
  <si>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</si>
  <si>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</si>
  <si>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</si>
  <si>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</si>
  <si>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</si>
  <si>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</si>
  <si>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</si>
  <si>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</si>
  <si>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</si>
  <si>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</si>
  <si>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</si>
  <si>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</si>
  <si>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</si>
  <si>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</si>
  <si>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</si>
  <si>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</si>
  <si>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</si>
  <si>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</si>
  <si>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</si>
  <si>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</si>
  <si>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</si>
  <si>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</si>
  <si>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</si>
  <si>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</si>
  <si>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</si>
  <si>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</si>
  <si>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</si>
  <si>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</si>
  <si>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</si>
  <si>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</si>
  <si>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</si>
  <si>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</si>
  <si>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</si>
  <si>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</si>
  <si>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</si>
  <si>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</si>
  <si>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</si>
  <si>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</si>
  <si>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</si>
  <si>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</si>
  <si>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</si>
  <si>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</si>
  <si>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</si>
  <si>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</si>
  <si>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</si>
  <si>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</si>
  <si>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</si>
  <si>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</si>
  <si>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</si>
  <si>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</si>
  <si>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</si>
  <si>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</si>
  <si>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</si>
  <si>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</si>
  <si>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</si>
  <si>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</si>
  <si>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</si>
  <si>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</si>
  <si>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</si>
  <si>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</si>
  <si>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</si>
  <si>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</si>
  <si>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</si>
  <si>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</si>
  <si>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</si>
  <si>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</si>
  <si>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</si>
  <si>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</si>
  <si>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</si>
  <si>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</si>
  <si>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</si>
  <si>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</si>
  <si>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</si>
  <si>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</si>
  <si>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</si>
  <si>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</si>
  <si>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</si>
  <si>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</si>
  <si>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</si>
  <si>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</si>
  <si>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</si>
  <si>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</si>
  <si>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</si>
  <si>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</si>
  <si>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</si>
  <si>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</si>
  <si>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</si>
  <si>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</si>
  <si>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</si>
  <si>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</si>
  <si>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</si>
  <si>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</si>
  <si>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</si>
  <si>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</si>
  <si>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</si>
  <si>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</si>
  <si>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</si>
  <si>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</si>
  <si>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</si>
  <si>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</si>
  <si>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</si>
  <si>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</si>
  <si>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</si>
  <si>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</si>
  <si>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</si>
  <si>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</si>
  <si>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</si>
  <si>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</si>
  <si>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</si>
  <si>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</si>
  <si>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</si>
  <si>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</si>
  <si>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</si>
  <si>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</si>
  <si>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</si>
  <si>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</si>
  <si>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</si>
  <si>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</si>
  <si>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</si>
  <si>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</si>
  <si>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</si>
  <si>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</si>
  <si>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</si>
  <si>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</si>
  <si>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</si>
  <si>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</si>
  <si>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</si>
  <si>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</si>
  <si>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</si>
  <si>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</si>
  <si>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</si>
  <si>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</si>
  <si>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</si>
  <si>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</si>
  <si>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</si>
  <si>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</si>
  <si>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</si>
  <si>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</si>
  <si>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</si>
  <si>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</si>
  <si>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</si>
  <si>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</si>
  <si>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</si>
  <si>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</si>
  <si>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</si>
  <si>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</si>
  <si>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</si>
  <si>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</si>
  <si>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</si>
  <si>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</si>
  <si>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</si>
  <si>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</si>
  <si>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</si>
  <si>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</si>
  <si>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</si>
  <si>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</si>
  <si>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</si>
  <si>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</si>
  <si>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</si>
  <si>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</si>
  <si>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</si>
  <si>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</si>
  <si>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</si>
  <si>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</si>
  <si>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</si>
  <si>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</si>
  <si>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</si>
  <si>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</si>
  <si>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</si>
  <si>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</si>
  <si>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</si>
  <si>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</si>
  <si>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</si>
  <si>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</si>
  <si>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</si>
  <si>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</si>
  <si>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</si>
  <si>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</si>
  <si>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</si>
  <si>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</si>
  <si>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</si>
  <si>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</si>
  <si>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</si>
  <si>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</si>
  <si>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</si>
  <si>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</si>
  <si>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</si>
  <si>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</si>
  <si>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</si>
  <si>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</si>
  <si>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</si>
  <si>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</si>
  <si>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</si>
  <si>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</si>
  <si>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</si>
  <si>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</si>
  <si>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</si>
  <si>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</si>
  <si>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</si>
  <si>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</si>
  <si>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</si>
  <si>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</si>
  <si>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</si>
  <si>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</si>
  <si>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</si>
  <si>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</si>
  <si>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</si>
  <si>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</si>
  <si>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</si>
  <si>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</si>
  <si>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</si>
  <si>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</si>
  <si>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</si>
  <si>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</si>
  <si>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</si>
  <si>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</si>
  <si>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</si>
  <si>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</si>
  <si>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</si>
  <si>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</si>
  <si>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</si>
  <si>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</si>
  <si>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</si>
  <si>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</si>
  <si>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</si>
  <si>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</si>
  <si>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</si>
  <si>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</si>
  <si>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</si>
  <si>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</si>
  <si>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</si>
  <si>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</si>
  <si>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</si>
  <si>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</si>
  <si>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</si>
  <si>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</si>
  <si>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</si>
  <si>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</si>
  <si>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</si>
  <si>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</si>
  <si>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</si>
  <si>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</si>
  <si>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</si>
  <si>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</si>
  <si>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</si>
  <si>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</si>
  <si>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</si>
  <si>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</si>
  <si>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</si>
  <si>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</si>
  <si>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</si>
  <si>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</si>
  <si>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</si>
  <si>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</si>
  <si>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</si>
  <si>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</si>
  <si>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</si>
  <si>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</si>
  <si>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</si>
  <si>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</si>
  <si>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</si>
  <si>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</si>
  <si>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</si>
  <si>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</si>
  <si>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</si>
  <si>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</si>
  <si>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</si>
  <si>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</si>
  <si>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</si>
  <si>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</si>
  <si>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</si>
  <si>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</si>
  <si>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</si>
  <si>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</si>
  <si>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</si>
  <si>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</si>
  <si>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</si>
  <si>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</si>
  <si>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</si>
  <si>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</si>
  <si>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</si>
  <si>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</si>
  <si>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</si>
  <si>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</si>
  <si>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</si>
  <si>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</si>
  <si>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</si>
  <si>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</si>
  <si>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</si>
  <si>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</si>
  <si>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</si>
  <si>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</si>
  <si>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</si>
  <si>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</si>
  <si>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</si>
  <si>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</si>
  <si>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</si>
  <si>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</si>
  <si>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</si>
  <si>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</si>
  <si>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</si>
  <si>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</si>
  <si>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</si>
  <si>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</si>
  <si>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</si>
  <si>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</si>
  <si>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</si>
  <si>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</si>
  <si>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</si>
  <si>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</si>
  <si>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</si>
  <si>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</si>
  <si>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</si>
  <si>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</si>
  <si>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</si>
  <si>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</si>
  <si>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</si>
  <si>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</si>
  <si>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</si>
  <si>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</si>
  <si>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</si>
  <si>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</si>
  <si>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</si>
  <si>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</si>
  <si>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</si>
  <si>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</si>
  <si>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</si>
  <si>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</si>
  <si>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</si>
  <si>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</si>
  <si>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</si>
  <si>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</si>
  <si>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</si>
  <si>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</si>
  <si>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</si>
  <si>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</si>
  <si>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</si>
  <si>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</si>
  <si>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</si>
  <si>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</si>
  <si>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</si>
  <si>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</si>
  <si>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</si>
  <si>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</si>
  <si>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</si>
  <si>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</si>
  <si>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</si>
  <si>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</si>
  <si>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</si>
  <si>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</si>
  <si>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</si>
  <si>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</si>
  <si>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</si>
  <si>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</si>
  <si>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</si>
  <si>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</si>
  <si>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</si>
  <si>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</si>
  <si>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</si>
  <si>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</si>
  <si>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</si>
  <si>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</si>
  <si>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</si>
  <si>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</si>
  <si>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</si>
  <si>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</si>
  <si>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</si>
  <si>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</si>
  <si>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</si>
  <si>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</si>
  <si>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</si>
  <si>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</si>
  <si>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</si>
  <si>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</si>
  <si>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</si>
  <si>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</si>
  <si>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</si>
  <si>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</si>
  <si>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</si>
  <si>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</si>
  <si>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</si>
  <si>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</si>
  <si>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</si>
  <si>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</si>
  <si>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</si>
  <si>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</si>
  <si>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</si>
  <si>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</si>
  <si>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</si>
  <si>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</si>
  <si>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</si>
  <si>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</si>
  <si>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</si>
  <si>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</si>
  <si>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</si>
  <si>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</si>
  <si>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</si>
  <si>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</si>
  <si>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</si>
  <si>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</si>
  <si>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</si>
  <si>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</si>
  <si>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</si>
  <si>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</si>
  <si>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</si>
  <si>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</si>
  <si>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</si>
  <si>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</si>
  <si>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</si>
  <si>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</si>
  <si>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</si>
  <si>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</si>
  <si>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</si>
  <si>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</si>
  <si>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</si>
  <si>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</si>
  <si>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</si>
  <si>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</si>
  <si>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</si>
  <si>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</si>
  <si>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</si>
  <si>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</si>
  <si>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</si>
  <si>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</si>
  <si>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</si>
  <si>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</si>
  <si>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</si>
  <si>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</si>
  <si>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</si>
  <si>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</si>
  <si>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</si>
  <si>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</si>
  <si>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</si>
  <si>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</si>
  <si>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</si>
  <si>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</si>
  <si>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</si>
  <si>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</si>
  <si>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</si>
  <si>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</si>
  <si>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</si>
  <si>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</si>
  <si>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</si>
  <si>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</si>
  <si>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</si>
  <si>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</si>
  <si>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</si>
  <si>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</si>
  <si>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</si>
  <si>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</si>
  <si>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</si>
  <si>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</si>
  <si>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</si>
  <si>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</si>
  <si>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</si>
  <si>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</si>
  <si>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</si>
  <si>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</si>
  <si>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</si>
  <si>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</si>
  <si>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</si>
  <si>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</si>
  <si>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</si>
  <si>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</si>
  <si>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</si>
  <si>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</si>
  <si>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</si>
  <si>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</si>
  <si>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</si>
  <si>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</si>
  <si>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</si>
  <si>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</si>
  <si>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</si>
  <si>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</si>
  <si>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</si>
  <si>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</si>
  <si>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</si>
  <si>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</si>
  <si>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</si>
  <si>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</si>
  <si>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</si>
  <si>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</si>
  <si>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</si>
  <si>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</si>
  <si>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</si>
  <si>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</si>
  <si>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</si>
  <si>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</si>
  <si>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</si>
  <si>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</si>
  <si>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</si>
  <si>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</si>
  <si>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</si>
  <si>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</si>
  <si>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</si>
  <si>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</si>
  <si>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</si>
  <si>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</si>
  <si>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</si>
  <si>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</si>
  <si>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</si>
  <si>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</si>
  <si>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</si>
  <si>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</si>
  <si>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</si>
  <si>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</si>
  <si>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</si>
  <si>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</si>
  <si>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</si>
  <si>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</si>
  <si>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</si>
  <si>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</si>
  <si>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</si>
  <si>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</si>
  <si>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</si>
  <si>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</si>
  <si>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</si>
  <si>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</si>
  <si>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</si>
  <si>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</si>
  <si>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</si>
  <si>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</si>
  <si>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</si>
  <si>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</si>
  <si>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</si>
  <si>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</si>
  <si>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</si>
  <si>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</si>
  <si>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</si>
  <si>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</si>
  <si>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</si>
  <si>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</si>
  <si>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</si>
  <si>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</si>
  <si>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</si>
  <si>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</si>
  <si>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</si>
  <si>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</si>
  <si>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</si>
  <si>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</si>
  <si>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</si>
  <si>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</si>
  <si>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</si>
  <si>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</si>
  <si>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</si>
  <si>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</si>
  <si>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</si>
  <si>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</si>
  <si>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</si>
  <si>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</si>
  <si>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</si>
  <si>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</si>
  <si>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</si>
  <si>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</si>
  <si>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</si>
  <si>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</si>
  <si>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</si>
  <si>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</si>
  <si>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</si>
  <si>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</si>
  <si>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</si>
  <si>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</si>
  <si>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</si>
  <si>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</si>
  <si>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</si>
  <si>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</si>
  <si>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</si>
  <si>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</si>
  <si>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</si>
  <si>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</si>
  <si>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</si>
  <si>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</si>
  <si>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</si>
  <si>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</si>
  <si>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</si>
  <si>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</si>
  <si>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</si>
  <si>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</si>
  <si>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</si>
  <si>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</si>
  <si>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</si>
  <si>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</si>
  <si>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</si>
  <si>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</si>
  <si>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</si>
  <si>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</si>
  <si>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</si>
  <si>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</si>
  <si>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</si>
  <si>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</si>
  <si>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</si>
  <si>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</si>
  <si>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</si>
  <si>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</si>
  <si>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</si>
  <si>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</si>
  <si>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</si>
  <si>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</si>
  <si>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</si>
  <si>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</si>
  <si>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</si>
  <si>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</si>
  <si>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</si>
  <si>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</si>
  <si>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</si>
  <si>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</si>
  <si>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</si>
  <si>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</si>
  <si>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</si>
  <si>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</si>
  <si>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</si>
  <si>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</si>
  <si>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</si>
  <si>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</si>
  <si>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</si>
  <si>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</si>
  <si>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</si>
  <si>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</si>
  <si>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</si>
  <si>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</si>
  <si>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</si>
  <si>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</si>
  <si>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</si>
  <si>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</si>
  <si>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</si>
  <si>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</si>
  <si>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</si>
  <si>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</si>
  <si>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</si>
  <si>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</si>
  <si>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</si>
  <si>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</si>
  <si>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</si>
  <si>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</si>
  <si>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</si>
  <si>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</si>
  <si>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</si>
  <si>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</si>
  <si>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</si>
  <si>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</si>
  <si>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</si>
  <si>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</si>
  <si>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</si>
  <si>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</si>
  <si>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</si>
  <si>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</si>
  <si>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</si>
  <si>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</si>
  <si>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</si>
  <si>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</si>
  <si>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</si>
  <si>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</si>
  <si>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</si>
  <si>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</si>
  <si>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</si>
  <si>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</si>
  <si>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</si>
  <si>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</si>
  <si>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</si>
  <si>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</si>
  <si>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</si>
  <si>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</si>
  <si>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</si>
  <si>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</si>
  <si>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</si>
  <si>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</si>
  <si>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</si>
  <si>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</si>
  <si>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</si>
  <si>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</si>
  <si>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</si>
  <si>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</si>
  <si>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</si>
  <si>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</si>
  <si>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</si>
  <si>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</si>
  <si>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</si>
  <si>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</si>
  <si>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</si>
  <si>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</si>
  <si>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</si>
  <si>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</si>
  <si>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</si>
  <si>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</si>
  <si>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</si>
  <si>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</si>
  <si>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</si>
  <si>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</si>
  <si>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</si>
  <si>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</si>
  <si>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</si>
  <si>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</si>
  <si>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</si>
  <si>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</si>
  <si>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</si>
  <si>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</si>
  <si>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</si>
  <si>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</si>
  <si>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</si>
  <si>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</si>
  <si>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</si>
  <si>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</si>
  <si>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</si>
  <si>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</si>
  <si>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</si>
  <si>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</si>
  <si>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</si>
  <si>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</si>
  <si>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</si>
  <si>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</si>
  <si>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</si>
  <si>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</si>
  <si>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</si>
  <si>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</si>
  <si>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</si>
  <si>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</si>
  <si>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</si>
  <si>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</si>
  <si>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</si>
  <si>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</si>
  <si>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</si>
  <si>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</si>
  <si>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</si>
  <si>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</si>
  <si>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</si>
  <si>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</si>
  <si>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</si>
  <si>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</si>
  <si>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</si>
  <si>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</si>
  <si>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</si>
  <si>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</si>
  <si>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</si>
  <si>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</si>
  <si>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</si>
  <si>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</si>
  <si>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</si>
  <si>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</si>
  <si>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</si>
  <si>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</si>
  <si>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</si>
  <si>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</si>
  <si>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</si>
  <si>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</si>
  <si>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</si>
  <si>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</si>
  <si>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</si>
  <si>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</si>
  <si>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</si>
  <si>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</si>
  <si>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</si>
  <si>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</si>
  <si>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</si>
  <si>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</si>
  <si>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</si>
  <si>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</si>
  <si>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</si>
  <si>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</si>
  <si>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</si>
  <si>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</si>
  <si>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</si>
  <si>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</si>
  <si>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</si>
  <si>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</si>
  <si>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</si>
  <si>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</si>
  <si>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</si>
  <si>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</si>
  <si>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</si>
  <si>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</si>
  <si>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</si>
  <si>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</si>
  <si>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</si>
  <si>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</si>
  <si>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</si>
  <si>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</si>
  <si>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</si>
  <si>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</si>
  <si>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</si>
  <si>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</si>
  <si>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</si>
  <si>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</si>
  <si>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</si>
  <si>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</si>
  <si>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</si>
  <si>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</si>
  <si>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</si>
  <si>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</si>
  <si>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</si>
  <si>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</si>
  <si>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</si>
  <si>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</si>
  <si>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</si>
  <si>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</si>
  <si>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</si>
  <si>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</si>
  <si>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</si>
  <si>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</si>
  <si>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</si>
  <si>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</si>
  <si>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</si>
  <si>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</si>
  <si>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</si>
  <si>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</si>
  <si>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</si>
  <si>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</si>
  <si>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</si>
  <si>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</si>
  <si>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</si>
  <si>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</si>
  <si>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</si>
  <si>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</si>
  <si>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</si>
  <si>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</si>
  <si>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</si>
  <si>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</si>
  <si>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</si>
  <si>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</si>
  <si>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</si>
  <si>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</si>
  <si>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</si>
  <si>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</si>
  <si>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</si>
  <si>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</si>
  <si>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</si>
  <si>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</si>
  <si>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</si>
  <si>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</si>
  <si>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</si>
  <si>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</si>
  <si>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</si>
  <si>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</si>
  <si>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</si>
  <si>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</si>
  <si>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</si>
  <si>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</si>
  <si>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</si>
  <si>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</si>
  <si>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</si>
  <si>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</si>
  <si>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</si>
  <si>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</si>
  <si>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</si>
  <si>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</si>
  <si>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</si>
  <si>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</si>
  <si>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</si>
  <si>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</si>
  <si>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</si>
  <si>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</si>
  <si>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</si>
  <si>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</si>
  <si>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</si>
  <si>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</si>
  <si>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</si>
  <si>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</si>
  <si>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</si>
  <si>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</si>
  <si>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</si>
  <si>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</si>
  <si>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</si>
  <si>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</si>
  <si>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</si>
  <si>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</si>
  <si>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</si>
  <si>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</si>
  <si>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</si>
  <si>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</si>
  <si>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</si>
  <si>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</si>
  <si>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</si>
  <si>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</si>
  <si>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</si>
  <si>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</si>
  <si>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</si>
  <si>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</si>
  <si>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</si>
  <si>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</si>
  <si>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</si>
  <si>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</si>
  <si>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</si>
  <si>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</si>
  <si>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</si>
  <si>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</si>
  <si>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</si>
  <si>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</si>
  <si>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</si>
  <si>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</si>
  <si>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</si>
  <si>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</si>
  <si>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</si>
  <si>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</si>
  <si>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</si>
  <si>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</si>
  <si>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</si>
  <si>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</si>
  <si>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</si>
  <si>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</si>
  <si>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</si>
  <si>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</si>
  <si>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</si>
  <si>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</si>
  <si>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</si>
  <si>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</si>
  <si>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</si>
  <si>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</si>
  <si>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</si>
  <si>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</si>
  <si>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</si>
  <si>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</si>
  <si>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</si>
  <si>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</si>
  <si>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</si>
  <si>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</si>
  <si>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</si>
  <si>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</si>
  <si>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</si>
  <si>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</si>
  <si>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</si>
  <si>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</si>
  <si>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</si>
  <si>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</si>
  <si>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</si>
  <si>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</si>
  <si>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</si>
  <si>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</si>
  <si>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</si>
  <si>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</si>
  <si>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</si>
  <si>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</si>
  <si>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</si>
  <si>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</si>
  <si>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</si>
  <si>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</si>
  <si>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</si>
  <si>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</si>
  <si>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</si>
  <si>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</si>
  <si>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</si>
  <si>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</si>
  <si>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</si>
  <si>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</si>
  <si>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</si>
  <si>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</si>
  <si>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</si>
  <si>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</si>
  <si>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</si>
  <si>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</si>
  <si>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</si>
  <si>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</si>
  <si>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</si>
  <si>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</si>
  <si>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</si>
  <si>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</si>
  <si>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</si>
  <si>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</si>
  <si>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</si>
  <si>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</si>
  <si>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</si>
  <si>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</si>
  <si>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</si>
  <si>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</si>
  <si>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</si>
  <si>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</si>
  <si>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</si>
  <si>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</si>
  <si>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</si>
  <si>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</si>
  <si>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</si>
  <si>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</si>
  <si>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</si>
  <si>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</si>
  <si>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</si>
  <si>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</si>
  <si>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</si>
  <si>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</si>
  <si>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</si>
  <si>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</si>
  <si>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</si>
  <si>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</si>
  <si>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</si>
  <si>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</si>
  <si>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</si>
  <si>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</si>
  <si>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</si>
  <si>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</si>
  <si>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</si>
  <si>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</si>
  <si>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</si>
  <si>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</si>
  <si>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</si>
  <si>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</si>
  <si>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</si>
  <si>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</si>
  <si>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</si>
  <si>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</si>
  <si>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</si>
  <si>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</si>
  <si>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</si>
  <si>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</si>
  <si>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</si>
  <si>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</si>
  <si>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</si>
  <si>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</si>
  <si>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</si>
  <si>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</si>
  <si>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</si>
  <si>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</si>
  <si>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</si>
  <si>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</si>
  <si>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</si>
  <si>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</si>
  <si>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</si>
  <si>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</si>
  <si>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</si>
  <si>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</si>
  <si>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</si>
  <si>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</si>
  <si>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</si>
  <si>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</si>
  <si>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</si>
  <si>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</si>
  <si>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</si>
  <si>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</si>
  <si>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</si>
  <si>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</si>
  <si>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</si>
  <si>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</si>
  <si>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</si>
  <si>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</si>
  <si>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</si>
  <si>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</si>
  <si>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</si>
  <si>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</si>
  <si>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</si>
  <si>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</si>
  <si>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</si>
  <si>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</si>
  <si>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</si>
  <si>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</si>
  <si>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</si>
  <si>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</si>
  <si>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</si>
  <si>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</si>
  <si>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</si>
  <si>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</si>
  <si>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</si>
  <si>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</si>
  <si>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</si>
  <si>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</si>
  <si>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</si>
  <si>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</si>
  <si>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</si>
  <si>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</si>
  <si>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</si>
  <si>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</si>
  <si>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</si>
  <si>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</si>
  <si>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</si>
  <si>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</si>
  <si>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</si>
  <si>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</si>
  <si>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</si>
  <si>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</si>
  <si>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</si>
  <si>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</si>
  <si>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</si>
  <si>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</si>
  <si>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</si>
  <si>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</si>
  <si>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</si>
  <si>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</si>
  <si>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</si>
  <si>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</si>
  <si>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</si>
  <si>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</si>
  <si>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</si>
  <si>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</si>
  <si>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</si>
  <si>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</si>
  <si>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</si>
  <si>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</si>
  <si>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</si>
  <si>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</si>
  <si>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</si>
  <si>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</si>
  <si>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</si>
  <si>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</si>
  <si>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</si>
  <si>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</si>
  <si>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</si>
  <si>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</si>
  <si>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</si>
  <si>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</si>
  <si>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</si>
  <si>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</si>
  <si>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</si>
  <si>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</si>
  <si>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</si>
  <si>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</si>
  <si>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</si>
  <si>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</si>
  <si>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</si>
  <si>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</si>
  <si>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</si>
  <si>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</si>
  <si>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</si>
  <si>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</si>
  <si>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</si>
  <si>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</si>
  <si>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</si>
  <si>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</si>
  <si>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</si>
  <si>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</si>
  <si>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</si>
  <si>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</si>
  <si>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</si>
  <si>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</si>
  <si>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</si>
  <si>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</si>
  <si>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</si>
  <si>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</si>
  <si>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</si>
  <si>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</si>
  <si>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</si>
  <si>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</si>
  <si>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</si>
  <si>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</si>
  <si>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</si>
  <si>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</si>
  <si>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</si>
  <si>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</si>
  <si>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</si>
  <si>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</si>
  <si>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</si>
  <si>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</si>
  <si>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</si>
  <si>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</si>
  <si>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</si>
  <si>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</si>
  <si>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</si>
  <si>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</si>
  <si>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</si>
  <si>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</si>
  <si>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</si>
  <si>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</si>
  <si>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</si>
  <si>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</si>
  <si>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</si>
  <si>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</si>
  <si>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</si>
  <si>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</si>
  <si>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</si>
  <si>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</si>
  <si>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</si>
  <si>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</si>
  <si>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</si>
  <si>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</si>
  <si>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</si>
  <si>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</si>
  <si>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</si>
  <si>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</si>
  <si>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</si>
  <si>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</si>
  <si>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</si>
  <si>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</si>
  <si>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</si>
  <si>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</si>
  <si>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</si>
  <si>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</si>
  <si>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</si>
  <si>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</si>
  <si>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</si>
  <si>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</si>
  <si>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</si>
  <si>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</si>
  <si>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</si>
  <si>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</si>
  <si>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</si>
  <si>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</si>
  <si>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</si>
  <si>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</si>
  <si>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</si>
  <si>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</si>
  <si>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</si>
  <si>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</si>
  <si>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</si>
  <si>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</si>
  <si>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</si>
  <si>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</si>
  <si>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</si>
  <si>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</si>
  <si>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</si>
  <si>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</si>
  <si>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</si>
  <si>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</si>
  <si>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</si>
  <si>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</si>
  <si>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</si>
  <si>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</si>
  <si>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</si>
  <si>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</si>
  <si>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</si>
  <si>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</si>
  <si>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</si>
  <si>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</si>
  <si>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</si>
  <si>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</si>
  <si>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</si>
  <si>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</si>
  <si>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</si>
  <si>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</si>
  <si>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</si>
  <si>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</si>
  <si>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</si>
  <si>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</si>
  <si>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</si>
  <si>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</si>
  <si>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</si>
  <si>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</si>
  <si>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</si>
  <si>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</si>
  <si>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</si>
  <si>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</si>
  <si>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</si>
  <si>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</si>
  <si>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</si>
  <si>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</si>
  <si>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</si>
  <si>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</si>
  <si>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</si>
  <si>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</si>
  <si>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</si>
  <si>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</si>
  <si>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</si>
  <si>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</si>
  <si>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</si>
  <si>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</si>
  <si>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</si>
  <si>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</si>
  <si>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</si>
  <si>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</si>
  <si>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</si>
  <si>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</si>
  <si>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</si>
  <si>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</si>
  <si>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</si>
  <si>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</si>
  <si>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</si>
  <si>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</si>
  <si>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</si>
  <si>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</si>
  <si>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</si>
  <si>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</si>
  <si>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</si>
  <si>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</si>
  <si>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</si>
  <si>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</si>
  <si>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</si>
  <si>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</si>
  <si>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</si>
  <si>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</si>
  <si>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</si>
  <si>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</si>
  <si>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</si>
  <si>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</si>
  <si>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</si>
  <si>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</si>
  <si>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</si>
  <si>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</si>
  <si>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</si>
  <si>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</si>
  <si>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</si>
  <si>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</si>
  <si>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</si>
  <si>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</si>
  <si>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</si>
  <si>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</si>
  <si>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</si>
  <si>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</si>
  <si>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</si>
  <si>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</si>
  <si>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</si>
  <si>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</si>
  <si>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</si>
  <si>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</si>
  <si>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</si>
  <si>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</si>
  <si>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</si>
  <si>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</si>
  <si>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</si>
  <si>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</si>
  <si>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</si>
  <si>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</si>
  <si>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</si>
  <si>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</si>
  <si>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</si>
  <si>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</si>
  <si>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</si>
  <si>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</si>
  <si>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</si>
  <si>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</si>
  <si>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</si>
  <si>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</si>
  <si>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</si>
  <si>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</si>
  <si>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</si>
  <si>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</si>
  <si>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</si>
  <si>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</si>
  <si>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</si>
  <si>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</si>
  <si>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</si>
  <si>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</si>
  <si>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</si>
  <si>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</si>
  <si>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</si>
  <si>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</si>
  <si>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</si>
  <si>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</si>
  <si>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</si>
  <si>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</si>
  <si>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</si>
  <si>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</si>
  <si>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</si>
  <si>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</si>
  <si>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</si>
  <si>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</si>
  <si>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</si>
  <si>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</si>
  <si>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</si>
  <si>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</si>
  <si>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</si>
  <si>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</si>
  <si>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</si>
  <si>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</si>
  <si>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</si>
  <si>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</si>
  <si>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</si>
  <si>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</si>
  <si>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</si>
  <si>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</si>
  <si>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</si>
  <si>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</si>
  <si>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</si>
  <si>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</si>
  <si>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</si>
  <si>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</si>
  <si>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</si>
  <si>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</si>
  <si>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</si>
  <si>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</si>
  <si>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</si>
  <si>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</si>
  <si>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</si>
  <si>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</si>
  <si>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</si>
  <si>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</si>
  <si>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</si>
  <si>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</si>
  <si>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</si>
  <si>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</si>
  <si>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</si>
  <si>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</si>
  <si>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</si>
  <si>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</si>
  <si>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</si>
  <si>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</si>
  <si>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</si>
  <si>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</si>
  <si>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</si>
  <si>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</si>
  <si>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</si>
  <si>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</si>
  <si>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</si>
  <si>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</si>
  <si>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</si>
  <si>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</si>
  <si>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</si>
  <si>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</si>
  <si>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</si>
  <si>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</si>
  <si>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</si>
  <si>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</si>
  <si>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</si>
  <si>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</si>
  <si>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</si>
  <si>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</si>
  <si>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</si>
  <si>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</si>
  <si>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</si>
  <si>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</si>
  <si>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</si>
  <si>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</si>
  <si>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</si>
  <si>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</si>
  <si>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</si>
  <si>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</si>
  <si>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</si>
  <si>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</si>
  <si>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</si>
  <si>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</si>
  <si>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</si>
  <si>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</si>
  <si>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</si>
  <si>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</si>
  <si>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</si>
  <si>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</si>
  <si>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</si>
  <si>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</si>
  <si>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</si>
  <si>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</si>
  <si>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</si>
  <si>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</si>
  <si>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</si>
  <si>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</si>
  <si>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</si>
  <si>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</si>
  <si>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</si>
  <si>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</si>
  <si>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</si>
  <si>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</si>
  <si>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</si>
  <si>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</si>
  <si>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</si>
  <si>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</si>
  <si>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</si>
  <si>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</si>
  <si>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</si>
  <si>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</si>
  <si>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</si>
  <si>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</si>
  <si>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</si>
  <si>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</si>
  <si>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</si>
  <si>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</si>
  <si>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</si>
  <si>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</si>
  <si>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</si>
  <si>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</si>
  <si>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</si>
  <si>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</si>
  <si>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</si>
  <si>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</si>
  <si>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</si>
  <si>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</si>
  <si>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</si>
  <si>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</si>
  <si>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</si>
  <si>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</si>
  <si>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</si>
  <si>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</si>
  <si>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</si>
  <si>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</si>
  <si>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</si>
  <si>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</si>
  <si>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</si>
  <si>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</si>
  <si>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</si>
  <si>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</si>
  <si>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</si>
  <si>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</si>
  <si>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</si>
  <si>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</si>
  <si>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</si>
  <si>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</si>
  <si>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</si>
  <si>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</si>
  <si>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</si>
  <si>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</si>
  <si>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</si>
  <si>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</si>
  <si>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</si>
  <si>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</si>
  <si>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</si>
  <si>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</si>
  <si>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</si>
  <si>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</si>
  <si>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</si>
  <si>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</si>
  <si>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</si>
  <si>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</si>
  <si>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</si>
  <si>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</si>
  <si>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</si>
  <si>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</si>
  <si>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</si>
  <si>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</si>
  <si>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</si>
  <si>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</si>
  <si>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</si>
  <si>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</si>
  <si>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</si>
  <si>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</si>
  <si>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</si>
  <si>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</si>
  <si>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</si>
  <si>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</si>
  <si>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</si>
  <si>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</si>
  <si>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</si>
  <si>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</si>
  <si>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</si>
  <si>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</si>
  <si>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</si>
  <si>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</si>
  <si>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</si>
  <si>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</si>
  <si>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</si>
  <si>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</si>
  <si>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</si>
  <si>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</si>
  <si>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</si>
  <si>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</si>
  <si>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</si>
  <si>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</si>
  <si>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</si>
  <si>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</si>
  <si>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</si>
  <si>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</si>
  <si>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</si>
  <si>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</si>
  <si>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</si>
  <si>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</si>
  <si>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</si>
  <si>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</si>
  <si>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</si>
  <si>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</si>
  <si>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</si>
  <si>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</si>
  <si>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</si>
  <si>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</si>
  <si>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</si>
  <si>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</si>
  <si>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</si>
  <si>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</si>
  <si>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</si>
  <si>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</si>
  <si>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</si>
  <si>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</si>
  <si>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</si>
  <si>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</si>
  <si>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</si>
  <si>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</si>
  <si>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</si>
  <si>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</si>
  <si>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</si>
  <si>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</si>
  <si>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</si>
  <si>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</si>
  <si>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</si>
  <si>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</si>
  <si>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</si>
  <si>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</si>
  <si>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</si>
  <si>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</si>
  <si>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</si>
  <si>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</si>
  <si>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</si>
  <si>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</si>
  <si>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</si>
  <si>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</si>
  <si>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</si>
  <si>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</si>
  <si>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</si>
  <si>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</si>
  <si>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</si>
  <si>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</si>
  <si>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</si>
  <si>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</si>
  <si>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</si>
  <si>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</si>
  <si>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</si>
  <si>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</si>
  <si>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</si>
  <si>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</si>
  <si>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</si>
  <si>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</si>
  <si>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</si>
  <si>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</si>
  <si>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</si>
  <si>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</si>
  <si>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</si>
  <si>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</si>
  <si>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</si>
  <si>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</si>
  <si>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</si>
  <si>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</si>
  <si>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</si>
  <si>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</si>
  <si>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</si>
  <si>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</si>
  <si>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</si>
  <si>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</si>
  <si>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</si>
  <si>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</si>
  <si>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</si>
  <si>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</si>
  <si>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</si>
  <si>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</si>
  <si>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</si>
  <si>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</si>
  <si>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</si>
  <si>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</si>
  <si>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</si>
  <si>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</si>
  <si>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</si>
  <si>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</si>
  <si>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</si>
  <si>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</si>
  <si>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</si>
  <si>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</si>
  <si>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</si>
  <si>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</si>
  <si>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</si>
  <si>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</si>
  <si>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</si>
  <si>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</si>
  <si>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</si>
  <si>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</si>
  <si>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</si>
  <si>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</si>
  <si>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</si>
  <si>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</si>
  <si>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</si>
  <si>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</si>
  <si>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</si>
  <si>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</si>
  <si>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</si>
  <si>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</si>
  <si>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</si>
  <si>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</si>
  <si>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</si>
  <si>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</si>
  <si>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</si>
  <si>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</si>
  <si>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</si>
  <si>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</si>
  <si>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</si>
  <si>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</si>
  <si>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</si>
  <si>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</si>
  <si>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</si>
  <si>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</si>
  <si>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</si>
  <si>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</si>
  <si>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</si>
  <si>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</si>
  <si>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</si>
  <si>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</si>
  <si>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</si>
  <si>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</si>
  <si>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</si>
  <si>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</si>
  <si>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</si>
  <si>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</si>
  <si>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</si>
  <si>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</si>
  <si>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</si>
  <si>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</si>
  <si>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</si>
  <si>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</si>
  <si>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</si>
  <si>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</si>
  <si>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</si>
  <si>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</si>
  <si>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</si>
  <si>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</si>
  <si>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</si>
  <si>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</si>
  <si>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</si>
  <si>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</si>
  <si>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</si>
  <si>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</si>
  <si>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</si>
  <si>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</si>
  <si>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</si>
  <si>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</si>
  <si>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</si>
  <si>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</si>
  <si>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</si>
  <si>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</si>
  <si>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</si>
  <si>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</si>
  <si>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</si>
  <si>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</si>
  <si>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</si>
  <si>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</si>
  <si>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</si>
  <si>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</si>
  <si>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</si>
  <si>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</si>
  <si>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</si>
  <si>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</si>
  <si>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</si>
  <si>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</si>
  <si>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</si>
  <si>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</si>
  <si>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</si>
  <si>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</si>
  <si>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</si>
  <si>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</si>
  <si>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</si>
  <si>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</si>
  <si>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</si>
  <si>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</si>
  <si>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</si>
  <si>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</si>
  <si>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</si>
  <si>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</si>
  <si>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</si>
  <si>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</si>
  <si>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</si>
  <si>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</si>
  <si>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</si>
  <si>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</si>
  <si>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</si>
  <si>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</si>
  <si>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</si>
  <si>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</si>
  <si>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</si>
  <si>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</si>
  <si>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</si>
  <si>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</si>
  <si>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</si>
  <si>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</si>
  <si>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</si>
  <si>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</si>
  <si>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</si>
  <si>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</si>
  <si>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</si>
  <si>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</si>
  <si>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</si>
  <si>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</si>
  <si>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</si>
  <si>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</si>
  <si>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</si>
  <si>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</si>
  <si>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</si>
  <si>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</si>
  <si>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</si>
  <si>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</si>
  <si>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</si>
  <si>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</si>
  <si>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</si>
  <si>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</si>
  <si>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</si>
  <si>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</si>
  <si>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</si>
  <si>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</si>
  <si>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</si>
  <si>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</si>
  <si>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</si>
  <si>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</si>
  <si>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</si>
  <si>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</si>
  <si>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</si>
  <si>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</si>
  <si>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</si>
  <si>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</si>
  <si>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</si>
  <si>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</si>
  <si>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</si>
  <si>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</si>
  <si>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</si>
  <si>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</si>
  <si>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</si>
  <si>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</si>
  <si>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</si>
  <si>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</si>
  <si>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</si>
  <si>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</si>
  <si>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</si>
  <si>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</si>
  <si>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</si>
  <si>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</si>
  <si>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</si>
  <si>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</si>
  <si>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</si>
  <si>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</si>
  <si>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</si>
  <si>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</si>
  <si>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</si>
  <si>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</si>
  <si>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</si>
  <si>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</si>
  <si>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</si>
  <si>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</si>
  <si>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</si>
  <si>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</si>
  <si>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</si>
  <si>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</si>
  <si>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</si>
  <si>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</si>
  <si>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</si>
  <si>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</si>
  <si>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</si>
  <si>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</si>
  <si>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</si>
  <si>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</si>
  <si>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</si>
  <si>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</si>
  <si>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</si>
  <si>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</si>
  <si>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</si>
  <si>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</si>
  <si>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</si>
  <si>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</si>
  <si>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</si>
  <si>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</si>
  <si>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</si>
  <si>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</si>
  <si>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</si>
  <si>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</si>
  <si>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</si>
  <si>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</si>
  <si>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</si>
  <si>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</si>
  <si>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</si>
  <si>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</si>
  <si>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</si>
  <si>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</si>
  <si>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</si>
  <si>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</si>
  <si>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</si>
  <si>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</si>
  <si>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</si>
  <si>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</si>
  <si>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</si>
  <si>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</si>
  <si>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</si>
  <si>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</si>
  <si>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</si>
  <si>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</si>
  <si>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</si>
  <si>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</si>
  <si>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</si>
  <si>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</si>
  <si>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</si>
  <si>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</si>
  <si>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</si>
  <si>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</si>
  <si>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</si>
  <si>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</si>
  <si>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</si>
  <si>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</si>
  <si>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</si>
  <si>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</si>
  <si>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</si>
  <si>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</si>
  <si>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</si>
  <si>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</si>
  <si>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</si>
  <si>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</si>
  <si>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</si>
  <si>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</si>
  <si>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</si>
  <si>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</si>
  <si>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</si>
  <si>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</si>
  <si>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</si>
  <si>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</si>
  <si>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</si>
  <si>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</si>
  <si>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</si>
  <si>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</si>
  <si>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</si>
  <si>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</si>
  <si>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</si>
  <si>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</si>
  <si>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</si>
  <si>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</si>
  <si>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</si>
  <si>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</si>
  <si>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</si>
  <si>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</si>
  <si>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</si>
  <si>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</si>
  <si>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</si>
  <si>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</si>
  <si>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</si>
  <si>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</si>
  <si>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</si>
  <si>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</si>
  <si>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</si>
  <si>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</si>
  <si>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</si>
  <si>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</si>
  <si>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</si>
  <si>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</si>
  <si>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</si>
  <si>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</si>
  <si>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</si>
  <si>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</si>
  <si>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</si>
  <si>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</si>
  <si>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</si>
  <si>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</si>
  <si>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</si>
  <si>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</si>
  <si>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</si>
  <si>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</si>
  <si>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</si>
  <si>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</si>
  <si>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</si>
  <si>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</si>
  <si>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</si>
  <si>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</si>
  <si>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</si>
  <si>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</si>
  <si>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</si>
  <si>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</si>
  <si>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</si>
  <si>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</si>
  <si>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</si>
  <si>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</si>
  <si>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</si>
  <si>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</si>
  <si>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</si>
  <si>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</si>
  <si>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</si>
  <si>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</si>
  <si>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</si>
  <si>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</si>
  <si>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</si>
  <si>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</si>
  <si>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</si>
  <si>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</si>
  <si>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</si>
  <si>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</si>
  <si>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</si>
  <si>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</si>
  <si>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</si>
  <si>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</si>
  <si>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</si>
  <si>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</si>
  <si>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</si>
  <si>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</si>
  <si>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</si>
  <si>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</si>
  <si>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</si>
  <si>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</si>
  <si>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</si>
  <si>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</si>
  <si>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</si>
  <si>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</si>
  <si>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</si>
  <si>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</si>
  <si>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</si>
  <si>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</si>
  <si>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</si>
  <si>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</si>
  <si>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</si>
  <si>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</si>
  <si>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</si>
  <si>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</si>
  <si>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</si>
  <si>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</si>
  <si>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</si>
  <si>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</si>
  <si>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</si>
  <si>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</si>
  <si>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</si>
  <si>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</si>
  <si>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</si>
  <si>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</si>
  <si>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</si>
  <si>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</si>
  <si>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</si>
  <si>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</si>
  <si>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</si>
  <si>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</si>
  <si>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</si>
  <si>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</si>
  <si>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</si>
  <si>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</si>
  <si>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</si>
  <si>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</si>
  <si>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</si>
  <si>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</si>
  <si>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</si>
  <si>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</si>
  <si>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</si>
  <si>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</si>
  <si>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</si>
  <si>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</si>
  <si>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</si>
  <si>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</si>
  <si>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</si>
  <si>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</si>
  <si>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</si>
  <si>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</si>
  <si>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</si>
  <si>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</si>
  <si>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</si>
  <si>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</si>
  <si>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</si>
  <si>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</si>
  <si>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</si>
  <si>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</si>
  <si>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</si>
  <si>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</si>
  <si>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</si>
  <si>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</si>
  <si>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</si>
  <si>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</si>
  <si>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</si>
  <si>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</si>
  <si>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</si>
  <si>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</si>
  <si>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</si>
  <si>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</si>
  <si>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</si>
  <si>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</si>
  <si>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</si>
  <si>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</si>
  <si>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</si>
  <si>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</si>
  <si>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</si>
  <si>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</si>
  <si>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</si>
  <si>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</si>
  <si>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</si>
  <si>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</si>
  <si>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</si>
  <si>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</si>
  <si>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</si>
  <si>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</si>
  <si>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</si>
  <si>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</si>
  <si>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</si>
  <si>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</si>
  <si>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</si>
  <si>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</si>
  <si>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</si>
  <si>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</si>
  <si>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</si>
  <si>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</si>
  <si>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</si>
  <si>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</si>
  <si>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</si>
  <si>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</si>
  <si>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</si>
  <si>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</si>
  <si>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</si>
  <si>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</si>
  <si>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</si>
  <si>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</si>
  <si>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</si>
  <si>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</si>
  <si>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</si>
  <si>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</si>
  <si>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</si>
  <si>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</si>
  <si>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</si>
  <si>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</si>
  <si>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</si>
  <si>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</si>
  <si>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</si>
  <si>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</si>
  <si>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</si>
  <si>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</si>
  <si>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</si>
  <si>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</si>
  <si>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</si>
  <si>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</si>
  <si>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</si>
  <si>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</si>
  <si>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</si>
  <si>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</si>
  <si>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</si>
  <si>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</si>
  <si>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</si>
  <si>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</si>
  <si>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</si>
  <si>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</si>
  <si>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</si>
  <si>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</si>
  <si>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</si>
  <si>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</si>
  <si>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</si>
  <si>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</si>
  <si>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</si>
  <si>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</si>
  <si>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</si>
  <si>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</si>
  <si>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</si>
  <si>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</si>
  <si>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</si>
  <si>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</si>
  <si>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</si>
  <si>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</si>
  <si>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</si>
  <si>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</si>
  <si>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</si>
  <si>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</si>
  <si>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</si>
  <si>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</si>
  <si>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</si>
  <si>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</si>
  <si>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</si>
  <si>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</si>
  <si>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</si>
  <si>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</si>
  <si>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</si>
  <si>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</si>
  <si>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</si>
  <si>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</si>
  <si>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</si>
  <si>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</si>
  <si>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</si>
  <si>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</si>
  <si>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</si>
  <si>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</si>
  <si>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</si>
  <si>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</si>
  <si>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</si>
  <si>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</si>
  <si>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</si>
  <si>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</si>
  <si>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</si>
  <si>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</si>
  <si>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</si>
  <si>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</si>
  <si>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</si>
  <si>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</si>
  <si>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</si>
  <si>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</si>
  <si>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</si>
  <si>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</si>
  <si>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</si>
  <si>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</si>
  <si>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</si>
  <si>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</si>
  <si>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</si>
  <si>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</si>
  <si>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</si>
  <si>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</si>
  <si>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</si>
  <si>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</si>
  <si>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</si>
  <si>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</si>
  <si>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</si>
  <si>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</si>
  <si>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</si>
  <si>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</si>
  <si>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</si>
  <si>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</si>
  <si>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</si>
  <si>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</si>
  <si>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</si>
  <si>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</si>
  <si>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</si>
  <si>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</si>
  <si>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</si>
  <si>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</si>
  <si>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</si>
  <si>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</si>
  <si>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</si>
  <si>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</si>
  <si>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</si>
  <si>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</si>
  <si>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</si>
  <si>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</si>
  <si>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</si>
  <si>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</si>
  <si>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</si>
  <si>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</si>
  <si>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</si>
  <si>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</si>
  <si>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</si>
  <si>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</si>
  <si>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</si>
  <si>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</si>
  <si>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</si>
  <si>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</si>
  <si>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</si>
  <si>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</si>
  <si>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</si>
  <si>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</si>
  <si>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</si>
  <si>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</si>
  <si>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</si>
  <si>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</si>
  <si>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</si>
  <si>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</si>
  <si>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</si>
  <si>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</si>
  <si>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</si>
  <si>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</si>
  <si>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</si>
  <si>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</si>
  <si>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</si>
  <si>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</si>
  <si>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</si>
  <si>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</si>
  <si>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</si>
  <si>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</si>
  <si>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</si>
  <si>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</si>
  <si>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</si>
  <si>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</si>
  <si>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</si>
  <si>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</si>
  <si>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</si>
  <si>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</si>
  <si>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</si>
  <si>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</si>
  <si>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</si>
  <si>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</si>
  <si>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</si>
  <si>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</si>
  <si>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</si>
  <si>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</si>
  <si>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</si>
  <si>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</si>
  <si>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</si>
  <si>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</si>
  <si>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</si>
  <si>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</si>
  <si>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</si>
  <si>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</si>
  <si>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</si>
  <si>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</si>
  <si>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</si>
  <si>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</si>
  <si>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</si>
  <si>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</si>
  <si>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</si>
  <si>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</si>
  <si>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</si>
  <si>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</si>
  <si>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</si>
  <si>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</si>
  <si>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</si>
  <si>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</si>
  <si>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</si>
  <si>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</si>
  <si>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</si>
  <si>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</si>
  <si>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</si>
  <si>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</si>
  <si>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</si>
  <si>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</si>
  <si>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</si>
  <si>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</si>
  <si>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</si>
  <si>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</si>
  <si>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</si>
  <si>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</si>
  <si>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</si>
  <si>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</si>
  <si>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</si>
  <si>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</si>
  <si>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</si>
  <si>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</si>
  <si>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</si>
  <si>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</si>
  <si>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</si>
  <si>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</si>
  <si>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</si>
  <si>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</si>
  <si>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</si>
  <si>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</si>
  <si>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</si>
  <si>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</si>
  <si>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</si>
  <si>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</si>
  <si>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</si>
  <si>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</si>
  <si>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</si>
  <si>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</si>
  <si>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</si>
  <si>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</si>
  <si>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</si>
  <si>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</si>
  <si>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</si>
  <si>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</si>
  <si>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</si>
  <si>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</si>
  <si>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</si>
  <si>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</si>
  <si>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</si>
  <si>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</si>
  <si>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</si>
  <si>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</si>
  <si>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</si>
  <si>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</si>
  <si>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</si>
  <si>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</si>
  <si>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</si>
  <si>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</si>
  <si>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</si>
  <si>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</si>
  <si>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</si>
  <si>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</si>
  <si>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</si>
  <si>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</si>
  <si>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</si>
  <si>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</si>
  <si>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</si>
  <si>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</si>
  <si>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</si>
  <si>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</si>
  <si>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</si>
  <si>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</si>
  <si>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</si>
  <si>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</si>
  <si>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</si>
  <si>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</si>
  <si>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</si>
  <si>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</si>
  <si>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</si>
  <si>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</si>
  <si>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</si>
  <si>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</si>
  <si>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</si>
  <si>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</si>
  <si>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</si>
  <si>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</si>
  <si>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</si>
  <si>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</si>
  <si>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</si>
  <si>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</si>
  <si>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</si>
  <si>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</si>
  <si>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</si>
  <si>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</si>
  <si>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</si>
  <si>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</si>
  <si>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</si>
  <si>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</si>
  <si>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</si>
  <si>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</si>
  <si>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</si>
  <si>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</si>
  <si>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</si>
  <si>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</si>
  <si>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</si>
  <si>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</si>
  <si>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</si>
  <si>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</si>
  <si>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</si>
  <si>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</si>
  <si>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</si>
  <si>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</si>
  <si>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</si>
  <si>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</si>
  <si>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</si>
  <si>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</si>
  <si>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</si>
  <si>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</si>
  <si>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</si>
  <si>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</si>
  <si>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</si>
  <si>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</si>
  <si>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</si>
  <si>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</si>
  <si>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</si>
  <si>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</si>
  <si>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</si>
  <si>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</si>
  <si>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</si>
  <si>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</si>
  <si>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</si>
  <si>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</si>
  <si>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</si>
  <si>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</si>
  <si>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</si>
  <si>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</si>
  <si>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</si>
  <si>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</si>
  <si>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</si>
  <si>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</si>
  <si>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</si>
  <si>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</si>
  <si>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</si>
  <si>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</si>
  <si>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</si>
  <si>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</si>
  <si>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</si>
  <si>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</si>
  <si>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</si>
  <si>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</si>
  <si>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</si>
  <si>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</si>
  <si>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</si>
  <si>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</si>
  <si>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</si>
  <si>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</si>
  <si>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</si>
  <si>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</si>
  <si>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</si>
  <si>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</si>
  <si>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</si>
  <si>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</si>
  <si>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</si>
  <si>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</si>
  <si>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</si>
  <si>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</si>
  <si>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</si>
  <si>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</si>
  <si>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</si>
  <si>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</si>
  <si>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</si>
  <si>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</si>
  <si>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</si>
  <si>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</si>
  <si>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</si>
  <si>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</si>
  <si>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</si>
  <si>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</si>
  <si>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</si>
  <si>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</si>
  <si>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</si>
  <si>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</si>
  <si>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</si>
  <si>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</si>
  <si>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</si>
  <si>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</si>
  <si>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</si>
  <si>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</si>
  <si>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</si>
  <si>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</si>
  <si>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</si>
  <si>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</si>
  <si>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</si>
  <si>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</si>
  <si>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</si>
  <si>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</si>
  <si>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</si>
  <si>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</si>
  <si>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</si>
  <si>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</si>
  <si>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</si>
  <si>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</si>
  <si>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</si>
  <si>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</si>
  <si>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</si>
  <si>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</si>
  <si>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</si>
  <si>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</si>
  <si>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</si>
  <si>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</si>
  <si>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</si>
  <si>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</si>
  <si>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</si>
  <si>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</si>
  <si>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</si>
  <si>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</si>
  <si>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</si>
  <si>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</si>
  <si>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</si>
  <si>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</si>
  <si>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</si>
  <si>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</si>
  <si>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</si>
  <si>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</si>
  <si>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</si>
  <si>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</si>
  <si>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</si>
  <si>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</si>
  <si>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</si>
  <si>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</si>
  <si>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</si>
  <si>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</si>
  <si>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</si>
  <si>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</si>
  <si>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</si>
  <si>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</si>
  <si>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</si>
  <si>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</si>
  <si>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</si>
  <si>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</si>
  <si>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</si>
  <si>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</si>
  <si>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</si>
  <si>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</si>
  <si>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</si>
  <si>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</si>
  <si>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</si>
  <si>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</si>
  <si>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</si>
  <si>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</si>
  <si>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</si>
  <si>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</si>
  <si>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</si>
  <si>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</si>
  <si>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</si>
  <si>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</si>
  <si>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</si>
  <si>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</si>
  <si>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</si>
  <si>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</si>
  <si>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</si>
  <si>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</si>
  <si>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</si>
  <si>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</si>
  <si>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</si>
  <si>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</si>
  <si>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</si>
  <si>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</si>
  <si>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</si>
  <si>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</si>
  <si>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</si>
  <si>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</si>
  <si>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</si>
  <si>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</si>
  <si>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</si>
  <si>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</si>
  <si>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</si>
  <si>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</si>
  <si>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</si>
  <si>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</si>
  <si>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</si>
  <si>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</si>
  <si>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</si>
  <si>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</si>
  <si>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</si>
  <si>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</si>
  <si>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</si>
  <si>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</si>
  <si>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</si>
  <si>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</si>
  <si>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</si>
  <si>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</si>
  <si>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</si>
  <si>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</si>
  <si>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</si>
  <si>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</si>
  <si>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</si>
  <si>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</si>
  <si>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</si>
  <si>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</si>
  <si>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</si>
  <si>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</si>
  <si>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</si>
  <si>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</si>
  <si>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</si>
  <si>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</si>
  <si>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</si>
  <si>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</si>
  <si>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</si>
  <si>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</si>
  <si>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</si>
  <si>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</si>
  <si>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</si>
  <si>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</si>
  <si>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</si>
  <si>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</si>
  <si>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</si>
  <si>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</si>
  <si>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</si>
  <si>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</si>
  <si>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</si>
  <si>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</si>
  <si>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</si>
  <si>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</si>
  <si>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</si>
  <si>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</si>
  <si>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</si>
  <si>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</si>
  <si>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</si>
  <si>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</si>
  <si>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</si>
  <si>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</si>
  <si>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</si>
  <si>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</si>
  <si>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</si>
  <si>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</si>
  <si>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</si>
  <si>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</si>
  <si>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</si>
  <si>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</si>
  <si>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</si>
  <si>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</si>
  <si>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</si>
  <si>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</si>
  <si>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</si>
  <si>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</si>
  <si>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</si>
  <si>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</si>
  <si>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</si>
  <si>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</si>
  <si>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</si>
  <si>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</si>
  <si>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</si>
  <si>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</si>
  <si>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</si>
  <si>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</si>
  <si>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</si>
  <si>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</si>
  <si>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</si>
  <si>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</si>
  <si>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</si>
  <si>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</si>
  <si>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</si>
  <si>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</si>
  <si>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</si>
  <si>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</si>
  <si>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</si>
  <si>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</si>
  <si>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</si>
  <si>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</si>
  <si>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</si>
  <si>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</si>
  <si>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</si>
  <si>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</si>
  <si>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</si>
  <si>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</si>
  <si>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</si>
  <si>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</si>
  <si>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</si>
  <si>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</si>
  <si>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</si>
  <si>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</si>
  <si>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</si>
  <si>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</si>
  <si>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</si>
  <si>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</si>
  <si>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</si>
  <si>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</si>
  <si>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</si>
  <si>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</si>
  <si>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</si>
  <si>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</si>
  <si>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</si>
  <si>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</si>
  <si>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</si>
  <si>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</si>
  <si>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</si>
  <si>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</si>
  <si>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</si>
  <si>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</si>
  <si>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</si>
  <si>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</si>
  <si>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</si>
  <si>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</si>
  <si>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</si>
  <si>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</si>
  <si>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</si>
  <si>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</si>
  <si>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</si>
  <si>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</si>
  <si>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</si>
  <si>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</si>
  <si>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</si>
  <si>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</si>
  <si>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</si>
  <si>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</si>
  <si>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</si>
  <si>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</si>
  <si>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</si>
  <si>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</si>
  <si>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</si>
  <si>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</si>
  <si>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</si>
  <si>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</si>
  <si>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</si>
  <si>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</si>
  <si>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</si>
  <si>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</si>
  <si>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</si>
  <si>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</si>
  <si>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</si>
  <si>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</si>
  <si>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</si>
  <si>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</si>
  <si>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</si>
  <si>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</si>
  <si>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</si>
  <si>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</si>
  <si>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</si>
  <si>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</si>
  <si>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</si>
  <si>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</si>
  <si>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</si>
  <si>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</si>
  <si>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</si>
  <si>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</si>
  <si>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</si>
  <si>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</si>
  <si>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</si>
  <si>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</si>
  <si>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</si>
  <si>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</si>
  <si>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</si>
  <si>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</si>
  <si>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</si>
  <si>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</si>
  <si>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</si>
  <si>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</si>
  <si>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</si>
  <si>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</si>
  <si>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</si>
  <si>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</si>
  <si>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</si>
  <si>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</si>
  <si>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</si>
  <si>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</si>
  <si>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</si>
  <si>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</si>
  <si>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</si>
  <si>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</si>
  <si>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</si>
  <si>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</si>
  <si>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</si>
  <si>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</si>
  <si>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</si>
  <si>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</si>
  <si>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</si>
  <si>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</si>
  <si>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</si>
  <si>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</si>
  <si>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</si>
  <si>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</si>
  <si>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</si>
  <si>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</si>
  <si>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</si>
  <si>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</si>
  <si>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</si>
  <si>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</si>
  <si>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</si>
  <si>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</si>
  <si>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</si>
  <si>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</si>
  <si>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</si>
  <si>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</si>
  <si>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</si>
  <si>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</si>
  <si>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</si>
  <si>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</si>
  <si>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</si>
  <si>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</si>
  <si>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</si>
  <si>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</si>
  <si>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</si>
  <si>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</si>
  <si>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</si>
  <si>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</si>
  <si>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</si>
  <si>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</si>
  <si>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</si>
  <si>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</si>
  <si>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</si>
  <si>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</si>
  <si>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</si>
  <si>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</si>
  <si>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</si>
  <si>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</si>
  <si>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</si>
  <si>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</si>
  <si>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</si>
  <si>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</si>
  <si>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</si>
  <si>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</si>
  <si>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</si>
  <si>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</si>
  <si>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</si>
  <si>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</si>
  <si>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</si>
  <si>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</si>
  <si>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</si>
  <si>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</si>
  <si>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</si>
  <si>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</si>
  <si>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</si>
  <si>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</si>
  <si>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</si>
  <si>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</si>
  <si>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</si>
  <si>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</si>
  <si>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</si>
  <si>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</si>
  <si>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</si>
  <si>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</si>
  <si>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</si>
  <si>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</si>
  <si>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</si>
  <si>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</si>
  <si>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</si>
  <si>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</si>
  <si>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</si>
  <si>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</si>
  <si>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</si>
  <si>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</si>
  <si>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</si>
  <si>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</si>
  <si>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</si>
  <si>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</si>
  <si>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</si>
  <si>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</si>
  <si>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</si>
  <si>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</si>
  <si>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</si>
  <si>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</si>
  <si>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</si>
  <si>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</si>
  <si>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</si>
  <si>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</si>
  <si>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</si>
  <si>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</si>
  <si>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</si>
  <si>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</si>
  <si>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</si>
  <si>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</si>
  <si>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</si>
  <si>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</si>
  <si>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</si>
  <si>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</si>
  <si>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</si>
  <si>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</si>
  <si>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</si>
  <si>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</si>
  <si>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</si>
  <si>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</si>
  <si>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</si>
  <si>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</si>
  <si>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</si>
  <si>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</si>
  <si>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</si>
  <si>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</si>
  <si>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</si>
  <si>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</si>
  <si>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</si>
  <si>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</si>
  <si>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</si>
  <si>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</si>
  <si>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</si>
  <si>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</si>
  <si>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</si>
  <si>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</si>
  <si>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</si>
  <si>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</si>
  <si>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</si>
  <si>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</si>
  <si>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</si>
  <si>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</si>
  <si>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</si>
  <si>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</si>
  <si>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</si>
  <si>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</si>
  <si>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</si>
  <si>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</si>
  <si>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</si>
  <si>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</si>
  <si>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</si>
  <si>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</si>
  <si>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</si>
  <si>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</si>
  <si>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</si>
  <si>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</si>
  <si>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</si>
  <si>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</si>
  <si>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</si>
  <si>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</si>
  <si>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</si>
  <si>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</si>
  <si>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</si>
  <si>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</si>
  <si>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</si>
  <si>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</si>
  <si>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</si>
  <si>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</si>
  <si>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</si>
  <si>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</si>
  <si>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</si>
  <si>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</si>
  <si>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</si>
  <si>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</si>
  <si>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</si>
  <si>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</si>
  <si>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</si>
  <si>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</si>
  <si>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</si>
  <si>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</si>
  <si>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</si>
  <si>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</si>
  <si>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</si>
  <si>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</si>
  <si>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</si>
  <si>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</si>
  <si>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</si>
  <si>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</si>
  <si>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</si>
  <si>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</si>
  <si>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</si>
  <si>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</si>
  <si>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</si>
  <si>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</si>
  <si>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</si>
  <si>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</si>
  <si>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</si>
  <si>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</si>
  <si>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</si>
  <si>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</si>
  <si>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</si>
  <si>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</si>
  <si>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</si>
  <si>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</si>
  <si>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</si>
  <si>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</si>
  <si>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</si>
  <si>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</si>
  <si>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</si>
  <si>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</si>
  <si>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</si>
  <si>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</si>
  <si>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</si>
  <si>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</si>
  <si>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</si>
  <si>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</si>
  <si>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</si>
  <si>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</si>
  <si>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</si>
  <si>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</si>
  <si>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</si>
  <si>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</si>
  <si>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</si>
  <si>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</si>
  <si>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</si>
  <si>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</si>
  <si>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</si>
  <si>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</si>
  <si>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</si>
  <si>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</si>
  <si>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</si>
  <si>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</si>
  <si>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</si>
  <si>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</si>
  <si>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</si>
  <si>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</si>
  <si>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</si>
  <si>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</si>
  <si>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</si>
  <si>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</si>
  <si>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</si>
  <si>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</si>
  <si>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</si>
  <si>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</si>
  <si>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</si>
  <si>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</si>
  <si>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</si>
  <si>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</si>
  <si>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</si>
  <si>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</si>
  <si>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</si>
  <si>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</si>
  <si>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</si>
  <si>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</si>
  <si>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</si>
  <si>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</si>
  <si>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</si>
  <si>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</si>
  <si>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</si>
  <si>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</si>
  <si>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</si>
  <si>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</si>
  <si>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</si>
  <si>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</si>
  <si>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</si>
  <si>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</si>
  <si>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</si>
  <si>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</si>
  <si>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</si>
  <si>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</si>
  <si>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</si>
  <si>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</si>
  <si>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</si>
  <si>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</si>
  <si>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</si>
  <si>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</si>
  <si>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</si>
  <si>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</si>
  <si>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</si>
  <si>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</si>
  <si>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</si>
  <si>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</si>
  <si>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</si>
  <si>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</si>
  <si>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</si>
  <si>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</si>
  <si>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</si>
  <si>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</si>
  <si>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</si>
  <si>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</si>
  <si>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</si>
  <si>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</si>
  <si>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</si>
  <si>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</si>
  <si>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</si>
  <si>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</si>
  <si>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</si>
  <si>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</si>
  <si>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</si>
  <si>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</si>
  <si>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</si>
  <si>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</si>
  <si>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</si>
  <si>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</si>
  <si>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</si>
  <si>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</si>
  <si>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</si>
  <si>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</si>
  <si>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</si>
  <si>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</si>
  <si>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</si>
  <si>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</si>
  <si>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</si>
  <si>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</si>
  <si>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</si>
  <si>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</si>
  <si>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</si>
  <si>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</si>
  <si>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</si>
  <si>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</si>
  <si>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</si>
  <si>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</si>
  <si>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</si>
  <si>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</si>
  <si>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</si>
  <si>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</si>
  <si>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</si>
  <si>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</si>
  <si>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</si>
  <si>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</si>
  <si>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</si>
  <si>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</si>
  <si>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</si>
  <si>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</si>
  <si>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</si>
  <si>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</si>
  <si>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</si>
  <si>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</si>
  <si>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</si>
  <si>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</si>
  <si>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</si>
  <si>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</si>
  <si>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</si>
  <si>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</si>
  <si>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</si>
  <si>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</si>
  <si>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</si>
  <si>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</si>
  <si>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</si>
  <si>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</si>
  <si>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</si>
  <si>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</si>
  <si>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</si>
  <si>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</si>
  <si>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</si>
  <si>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</si>
  <si>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</si>
  <si>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</si>
  <si>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</si>
  <si>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</si>
  <si>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</si>
  <si>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</si>
  <si>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</si>
  <si>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</si>
  <si>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</si>
  <si>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</si>
  <si>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</si>
  <si>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</si>
  <si>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</si>
  <si>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</si>
  <si>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</si>
  <si>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</si>
  <si>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</si>
  <si>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</si>
  <si>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</si>
  <si>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</si>
  <si>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</si>
  <si>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</si>
  <si>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</si>
  <si>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</si>
  <si>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</si>
  <si>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</si>
  <si>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</si>
  <si>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</si>
  <si>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</si>
  <si>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</si>
  <si>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</si>
  <si>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</si>
  <si>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</si>
  <si>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</si>
  <si>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</si>
  <si>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</si>
  <si>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</si>
  <si>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</si>
  <si>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</si>
  <si>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</si>
  <si>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</si>
  <si>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</si>
  <si>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</si>
  <si>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</si>
  <si>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</si>
  <si>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</si>
  <si>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</si>
  <si>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</si>
  <si>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</si>
  <si>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</si>
  <si>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</si>
  <si>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</si>
  <si>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</si>
  <si>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</si>
  <si>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</si>
  <si>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</si>
  <si>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</si>
  <si>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</si>
  <si>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</si>
  <si>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</si>
  <si>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</si>
  <si>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</si>
  <si>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</si>
  <si>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</si>
  <si>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</si>
  <si>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</si>
  <si>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</si>
  <si>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</si>
  <si>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</si>
  <si>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</si>
  <si>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</si>
  <si>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</si>
  <si>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</si>
  <si>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</si>
  <si>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</si>
  <si>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</si>
  <si>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</si>
  <si>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</si>
  <si>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</si>
  <si>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</si>
  <si>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</si>
  <si>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</si>
  <si>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</si>
  <si>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</si>
  <si>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</si>
  <si>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</si>
  <si>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</si>
  <si>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</si>
  <si>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</si>
  <si>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</si>
  <si>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</si>
  <si>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</si>
  <si>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</si>
  <si>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</si>
  <si>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</si>
  <si>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</si>
  <si>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</si>
  <si>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</si>
  <si>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</si>
  <si>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</si>
  <si>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</si>
  <si>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</si>
  <si>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</si>
  <si>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</si>
  <si>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</si>
  <si>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</si>
  <si>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</si>
  <si>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</si>
  <si>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</si>
  <si>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</si>
  <si>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</si>
  <si>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</si>
  <si>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</si>
  <si>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</si>
  <si>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</si>
  <si>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</si>
  <si>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</si>
  <si>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</si>
  <si>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</si>
  <si>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</si>
  <si>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</si>
  <si>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</si>
  <si>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</si>
  <si>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</si>
  <si>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</si>
  <si>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</si>
  <si>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</si>
  <si>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</si>
  <si>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</si>
  <si>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</si>
  <si>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</si>
  <si>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</si>
  <si>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</si>
  <si>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</si>
  <si>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</si>
  <si>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</si>
  <si>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</si>
  <si>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</si>
  <si>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</si>
  <si>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</si>
  <si>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</si>
  <si>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</si>
  <si>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</si>
  <si>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</si>
  <si>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</si>
  <si>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</si>
  <si>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</si>
  <si>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</si>
  <si>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</si>
  <si>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</si>
  <si>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</si>
  <si>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</si>
  <si>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</si>
  <si>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</si>
  <si>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</si>
  <si>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</si>
  <si>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</si>
  <si>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</si>
  <si>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</si>
  <si>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</si>
  <si>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</si>
  <si>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</si>
  <si>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</si>
  <si>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</si>
  <si>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</si>
  <si>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</si>
  <si>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</si>
  <si>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</si>
  <si>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</si>
  <si>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</si>
  <si>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</si>
  <si>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</si>
  <si>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</si>
  <si>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</si>
  <si>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</si>
  <si>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</si>
  <si>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</si>
  <si>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</si>
  <si>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</si>
  <si>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</si>
  <si>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</si>
  <si>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</si>
  <si>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</si>
  <si>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</si>
  <si>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</si>
  <si>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</si>
  <si>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</si>
  <si>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</si>
  <si>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</si>
  <si>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</si>
  <si>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</si>
  <si>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</si>
  <si>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</si>
  <si>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</si>
  <si>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</si>
  <si>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</si>
  <si>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</si>
  <si>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</si>
  <si>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</si>
  <si>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</si>
  <si>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</si>
  <si>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</si>
  <si>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</si>
  <si>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</si>
  <si>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</si>
  <si>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</si>
  <si>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</si>
  <si>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</si>
  <si>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</si>
  <si>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</si>
  <si>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</si>
  <si>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</si>
  <si>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</si>
  <si>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</si>
  <si>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</si>
  <si>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</si>
  <si>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</si>
  <si>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</si>
  <si>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</si>
  <si>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</si>
  <si>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</si>
  <si>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</si>
  <si>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</si>
  <si>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</si>
  <si>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</si>
  <si>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</si>
  <si>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</si>
  <si>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</si>
  <si>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</si>
  <si>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</si>
  <si>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</si>
  <si>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</si>
  <si>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</si>
  <si>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</si>
  <si>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</si>
  <si>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</si>
  <si>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</si>
  <si>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</si>
  <si>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</si>
  <si>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</si>
  <si>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</si>
  <si>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</si>
  <si>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</si>
  <si>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</si>
  <si>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</si>
  <si>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</si>
  <si>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</si>
  <si>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</si>
  <si>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</si>
  <si>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</si>
  <si>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</si>
  <si>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</si>
  <si>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</si>
  <si>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</si>
  <si>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</si>
  <si>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</si>
  <si>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</si>
  <si>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</si>
  <si>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</si>
  <si>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</si>
  <si>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</si>
  <si>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</si>
  <si>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</si>
  <si>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</si>
  <si>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</si>
  <si>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</si>
  <si>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</si>
  <si>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</si>
  <si>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</si>
  <si>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</si>
  <si>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</si>
  <si>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</si>
  <si>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</si>
  <si>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</si>
  <si>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</si>
  <si>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</si>
  <si>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</si>
  <si>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</si>
  <si>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</si>
  <si>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</si>
  <si>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</si>
  <si>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</si>
  <si>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</si>
  <si>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</si>
  <si>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</si>
  <si>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</si>
  <si>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</si>
  <si>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</si>
  <si>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</si>
  <si>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</si>
  <si>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</si>
  <si>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</si>
  <si>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</si>
  <si>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</si>
  <si>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</si>
  <si>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</si>
  <si>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</si>
  <si>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</si>
  <si>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</si>
  <si>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</si>
  <si>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</si>
  <si>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</si>
  <si>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</si>
  <si>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</si>
  <si>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</si>
  <si>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</si>
  <si>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</si>
  <si>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</si>
  <si>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</si>
  <si>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</si>
  <si>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</si>
  <si>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</si>
  <si>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</si>
  <si>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</si>
  <si>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</si>
  <si>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</si>
  <si>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</si>
  <si>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</si>
  <si>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</si>
  <si>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</si>
  <si>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</si>
  <si>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</si>
  <si>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</si>
  <si>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</si>
  <si>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</si>
  <si>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</si>
  <si>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</si>
  <si>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</si>
  <si>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</si>
  <si>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</si>
  <si>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</si>
  <si>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</si>
  <si>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</si>
  <si>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</si>
  <si>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</si>
  <si>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</si>
  <si>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</si>
  <si>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</si>
  <si>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</si>
  <si>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</si>
  <si>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</si>
  <si>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</si>
  <si>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</si>
  <si>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</si>
  <si>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</si>
  <si>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</si>
  <si>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</si>
  <si>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</si>
  <si>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</si>
  <si>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</si>
  <si>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</si>
  <si>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</si>
  <si>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</si>
  <si>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</si>
  <si>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</si>
  <si>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</si>
  <si>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</si>
  <si>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</si>
  <si>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</si>
  <si>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</si>
  <si>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</si>
  <si>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</si>
  <si>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</si>
  <si>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</si>
  <si>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</si>
  <si>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</si>
  <si>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</si>
  <si>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</si>
  <si>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</si>
  <si>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</si>
  <si>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</si>
  <si>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</si>
  <si>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</si>
  <si>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</si>
  <si>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</si>
  <si>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</si>
  <si>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</si>
  <si>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</si>
  <si>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</si>
  <si>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</si>
  <si>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</si>
  <si>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</si>
  <si>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</si>
  <si>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</si>
  <si>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</si>
  <si>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</si>
  <si>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</si>
  <si>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</si>
  <si>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</si>
  <si>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</si>
  <si>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</si>
  <si>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</si>
  <si>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</si>
  <si>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</si>
  <si>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</si>
  <si>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</si>
  <si>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</si>
  <si>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</si>
  <si>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</si>
  <si>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</si>
  <si>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</si>
  <si>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</si>
  <si>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</si>
  <si>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</si>
  <si>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</si>
  <si>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</si>
  <si>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</si>
  <si>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</si>
  <si>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</si>
  <si>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</si>
  <si>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</si>
  <si>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</si>
  <si>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</si>
  <si>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</si>
  <si>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</si>
  <si>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</si>
  <si>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</si>
  <si>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</si>
  <si>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</si>
  <si>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</si>
  <si>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</si>
  <si>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</si>
  <si>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</si>
  <si>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</si>
  <si>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</si>
  <si>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</si>
  <si>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</si>
  <si>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</si>
  <si>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</si>
  <si>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</si>
  <si>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</si>
  <si>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</si>
  <si>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</si>
  <si>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</si>
  <si>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</si>
  <si>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</si>
  <si>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</si>
  <si>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</si>
  <si>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</si>
  <si>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</si>
  <si>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</si>
  <si>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</si>
  <si>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</si>
  <si>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</si>
  <si>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</si>
  <si>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</si>
  <si>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</si>
  <si>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</si>
  <si>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</si>
  <si>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</si>
  <si>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</si>
  <si>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</si>
  <si>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</si>
  <si>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</si>
  <si>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</si>
  <si>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</si>
  <si>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</si>
  <si>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</si>
  <si>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</si>
  <si>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</si>
  <si>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</si>
  <si>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</si>
  <si>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</si>
  <si>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</si>
  <si>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</si>
  <si>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</si>
  <si>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</si>
  <si>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</si>
  <si>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</si>
  <si>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</si>
  <si>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</si>
  <si>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</si>
  <si>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</si>
  <si>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</si>
  <si>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</si>
  <si>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</si>
  <si>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</si>
  <si>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</si>
  <si>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</si>
  <si>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</si>
  <si>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</si>
  <si>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</si>
  <si>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</si>
  <si>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</si>
  <si>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</si>
  <si>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</si>
  <si>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</si>
  <si>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</si>
  <si>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</si>
  <si>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</si>
  <si>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</si>
  <si>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</si>
  <si>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</si>
  <si>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</si>
  <si>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</si>
  <si>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</si>
  <si>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</si>
  <si>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</si>
  <si>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</si>
  <si>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</si>
  <si>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</si>
  <si>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</si>
  <si>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</si>
  <si>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</si>
  <si>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</si>
  <si>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</si>
  <si>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</si>
  <si>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</si>
  <si>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</si>
  <si>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</si>
  <si>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</si>
  <si>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</si>
  <si>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</si>
  <si>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</si>
  <si>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</si>
  <si>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</si>
  <si>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</si>
  <si>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</si>
  <si>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</si>
  <si>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</si>
  <si>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</si>
  <si>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</si>
  <si>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</si>
  <si>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</si>
  <si>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</si>
  <si>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</si>
  <si>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</si>
  <si>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</si>
  <si>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</si>
  <si>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</si>
  <si>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</si>
  <si>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</si>
  <si>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</si>
  <si>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</si>
  <si>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</si>
  <si>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</si>
  <si>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</si>
  <si>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</si>
  <si>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</si>
  <si>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</si>
  <si>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</si>
  <si>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</si>
  <si>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</si>
  <si>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</si>
  <si>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</si>
  <si>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</si>
  <si>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</si>
  <si>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</si>
  <si>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</si>
  <si>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</si>
  <si>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</si>
  <si>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</si>
  <si>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</si>
  <si>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</si>
  <si>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</si>
  <si>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</si>
  <si>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</si>
  <si>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</si>
  <si>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</si>
  <si>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</si>
  <si>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</si>
  <si>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</si>
  <si>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</si>
  <si>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</si>
  <si>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</si>
  <si>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</si>
  <si>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</si>
  <si>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</si>
  <si>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</si>
  <si>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</si>
  <si>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</si>
  <si>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</si>
  <si>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</si>
  <si>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</si>
  <si>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</si>
  <si>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</si>
  <si>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</si>
  <si>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</si>
  <si>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</si>
  <si>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</si>
  <si>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</si>
  <si>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</si>
  <si>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</si>
  <si>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</si>
  <si>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</si>
  <si>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</si>
  <si>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</si>
  <si>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</si>
  <si>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</si>
  <si>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</si>
  <si>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</si>
  <si>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</si>
  <si>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</si>
  <si>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</si>
  <si>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</si>
  <si>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</si>
  <si>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</si>
  <si>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</si>
  <si>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</si>
  <si>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</si>
  <si>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</si>
  <si>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</si>
  <si>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</si>
  <si>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</si>
  <si>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</si>
  <si>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</si>
  <si>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</si>
  <si>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</si>
  <si>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</si>
  <si>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</si>
  <si>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</si>
  <si>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</si>
  <si>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</si>
  <si>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</si>
  <si>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</si>
  <si>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</si>
  <si>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</si>
  <si>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</si>
  <si>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</si>
  <si>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</si>
  <si>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</si>
  <si>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</si>
  <si>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</si>
  <si>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</si>
  <si>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</si>
  <si>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</si>
  <si>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</si>
  <si>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</si>
  <si>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</si>
  <si>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</si>
  <si>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</si>
  <si>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</si>
  <si>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</si>
  <si>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</si>
  <si>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</si>
  <si>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</si>
  <si>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</si>
  <si>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</si>
  <si>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</si>
  <si>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</si>
  <si>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</si>
  <si>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</si>
  <si>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</si>
  <si>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</si>
  <si>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</si>
  <si>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</si>
  <si>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</si>
  <si>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</si>
  <si>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</si>
  <si>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</si>
  <si>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</si>
  <si>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</si>
  <si>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</si>
  <si>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</si>
  <si>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</si>
  <si>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</si>
  <si>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</si>
  <si>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</si>
  <si>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</si>
  <si>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</si>
  <si>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</si>
  <si>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</si>
  <si>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</si>
  <si>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</si>
  <si>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</si>
  <si>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</si>
  <si>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</si>
  <si>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</si>
  <si>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</si>
  <si>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</si>
  <si>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</si>
  <si>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</si>
  <si>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</si>
  <si>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</si>
  <si>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</si>
  <si>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</si>
  <si>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</si>
  <si>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</si>
  <si>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</si>
  <si>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</si>
  <si>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</si>
  <si>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</si>
  <si>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</si>
  <si>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</si>
  <si>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</si>
  <si>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</si>
  <si>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</si>
  <si>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</si>
  <si>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</si>
  <si>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</si>
  <si>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</si>
  <si>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</si>
  <si>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</si>
  <si>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</si>
  <si>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</si>
  <si>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</si>
  <si>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</si>
  <si>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</si>
  <si>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</si>
  <si>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</si>
  <si>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</si>
  <si>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</si>
  <si>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</si>
  <si>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</si>
  <si>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</si>
  <si>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</si>
  <si>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</si>
  <si>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</si>
  <si>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</si>
  <si>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</si>
  <si>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</si>
  <si>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</si>
  <si>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</si>
  <si>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</si>
  <si>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</si>
  <si>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</si>
  <si>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</si>
  <si>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</si>
  <si>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</si>
  <si>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</si>
  <si>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</si>
  <si>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</si>
  <si>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</si>
  <si>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</si>
  <si>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</si>
  <si>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</si>
  <si>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</si>
  <si>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</si>
  <si>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</si>
  <si>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</si>
  <si>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</si>
  <si>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</si>
  <si>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</si>
  <si>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</si>
  <si>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</si>
  <si>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</si>
  <si>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</si>
  <si>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</si>
  <si>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</si>
  <si>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</si>
  <si>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</si>
  <si>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</si>
  <si>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</si>
  <si>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</si>
  <si>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</si>
  <si>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</si>
  <si>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</si>
  <si>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</si>
  <si>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</si>
  <si>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</si>
  <si>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</si>
  <si>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</si>
  <si>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</si>
  <si>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</si>
  <si>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</si>
  <si>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</si>
  <si>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</si>
  <si>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</si>
  <si>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</si>
  <si>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</si>
  <si>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</si>
  <si>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</si>
  <si>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</si>
  <si>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</si>
  <si>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</si>
  <si>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</si>
  <si>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</si>
  <si>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</si>
  <si>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</si>
  <si>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</si>
  <si>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</si>
  <si>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</si>
  <si>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</si>
  <si>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</si>
  <si>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</si>
  <si>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</si>
  <si>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</si>
  <si>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</si>
  <si>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</si>
  <si>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</si>
  <si>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</si>
  <si>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</si>
  <si>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</si>
  <si>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</si>
  <si>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</si>
  <si>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</si>
  <si>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</si>
  <si>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</si>
  <si>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</si>
  <si>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</si>
  <si>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</si>
  <si>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</si>
  <si>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</si>
  <si>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</si>
  <si>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</si>
  <si>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</si>
  <si>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</si>
  <si>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</si>
  <si>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</si>
  <si>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</si>
  <si>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</si>
  <si>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</si>
  <si>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</si>
  <si>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</si>
  <si>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</si>
  <si>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</si>
  <si>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</si>
  <si>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</si>
  <si>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</si>
  <si>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</si>
  <si>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</si>
  <si>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</si>
  <si>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</si>
  <si>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</si>
  <si>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</si>
  <si>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</si>
  <si>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</si>
  <si>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</si>
  <si>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</si>
  <si>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</si>
  <si>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</si>
  <si>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</si>
  <si>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</si>
  <si>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</si>
  <si>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</si>
  <si>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</si>
  <si>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</si>
  <si>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</si>
  <si>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</si>
  <si>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</si>
  <si>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</si>
  <si>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</si>
  <si>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</si>
  <si>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</si>
  <si>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</si>
  <si>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</si>
  <si>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</si>
  <si>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</si>
  <si>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</si>
  <si>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</si>
  <si>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</si>
  <si>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</si>
  <si>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</si>
  <si>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</si>
  <si>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</si>
  <si>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</si>
  <si>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</si>
  <si>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</si>
  <si>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</si>
  <si>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</si>
  <si>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</si>
  <si>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</si>
  <si>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</si>
  <si>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</si>
  <si>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</si>
  <si>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</si>
  <si>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</si>
  <si>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</si>
  <si>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</si>
  <si>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</si>
  <si>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</si>
  <si>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</si>
  <si>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</si>
  <si>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</si>
  <si>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</si>
  <si>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</si>
  <si>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</si>
  <si>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</si>
  <si>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</si>
  <si>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</si>
  <si>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</si>
  <si>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</si>
  <si>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</si>
  <si>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</si>
  <si>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</si>
  <si>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</si>
  <si>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</si>
  <si>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</si>
  <si>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</si>
  <si>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</si>
  <si>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</si>
  <si>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</si>
  <si>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</si>
  <si>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</si>
  <si>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</si>
  <si>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</si>
  <si>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</si>
  <si>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</si>
  <si>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</si>
  <si>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</si>
  <si>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</si>
  <si>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</si>
  <si>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</si>
  <si>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</si>
  <si>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</si>
  <si>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</si>
  <si>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</si>
  <si>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</si>
  <si>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</si>
  <si>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</si>
  <si>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</si>
  <si>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</si>
  <si>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</si>
  <si>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</si>
  <si>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</si>
  <si>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</si>
  <si>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</si>
  <si>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</si>
  <si>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</si>
  <si>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</si>
  <si>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</si>
  <si>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</si>
  <si>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</si>
  <si>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</si>
  <si>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</si>
  <si>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</si>
  <si>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</si>
  <si>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</si>
  <si>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</si>
  <si>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</si>
  <si>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</si>
  <si>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</si>
  <si>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</si>
  <si>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</si>
  <si>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</si>
  <si>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</si>
  <si>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</si>
  <si>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</si>
  <si>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</si>
  <si>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</si>
  <si>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</si>
  <si>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</si>
  <si>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</si>
  <si>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</si>
  <si>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</si>
  <si>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</si>
  <si>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</si>
  <si>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</si>
  <si>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</si>
  <si>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</si>
  <si>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</si>
  <si>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</si>
  <si>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</si>
  <si>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</si>
  <si>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</si>
  <si>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</si>
  <si>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</si>
  <si>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</si>
  <si>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</si>
  <si>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</si>
  <si>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</si>
  <si>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</si>
  <si>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</si>
  <si>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</si>
  <si>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</si>
  <si>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</si>
  <si>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</si>
  <si>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</si>
  <si>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</si>
  <si>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</si>
  <si>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</si>
  <si>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</si>
  <si>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</si>
  <si>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</si>
  <si>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</si>
  <si>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</si>
  <si>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</si>
  <si>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</si>
  <si>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</si>
  <si>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</si>
  <si>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</si>
  <si>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</si>
  <si>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</si>
  <si>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</si>
  <si>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</si>
  <si>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</si>
  <si>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</si>
  <si>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</si>
  <si>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</si>
  <si>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</si>
  <si>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</si>
  <si>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</si>
  <si>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</si>
  <si>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</si>
  <si>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</si>
  <si>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</si>
  <si>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</si>
  <si>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</si>
  <si>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</si>
  <si>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</si>
  <si>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</si>
  <si>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</si>
  <si>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</si>
  <si>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</si>
  <si>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</si>
  <si>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</si>
  <si>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</si>
  <si>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</si>
  <si>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</si>
  <si>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</si>
  <si>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</si>
  <si>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</si>
  <si>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</si>
  <si>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</si>
  <si>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</si>
  <si>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</si>
  <si>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</si>
  <si>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</si>
  <si>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</si>
  <si>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</si>
  <si>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</si>
  <si>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</si>
  <si>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</si>
  <si>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</si>
  <si>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</si>
  <si>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</si>
  <si>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</si>
  <si>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</si>
  <si>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</si>
  <si>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</si>
  <si>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</si>
  <si>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</si>
  <si>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</si>
  <si>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</si>
  <si>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</si>
  <si>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</si>
  <si>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</si>
  <si>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</si>
  <si>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</si>
  <si>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</si>
  <si>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</si>
  <si>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</si>
  <si>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</si>
  <si>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</si>
  <si>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</si>
  <si>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</si>
  <si>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</si>
  <si>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</si>
  <si>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</si>
  <si>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</si>
  <si>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</si>
  <si>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</si>
  <si>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</si>
  <si>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</si>
  <si>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</si>
  <si>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</si>
  <si>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</si>
  <si>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</si>
  <si>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</si>
  <si>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</si>
  <si>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</si>
  <si>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</si>
  <si>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</si>
  <si>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</si>
  <si>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</si>
  <si>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</si>
  <si>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</si>
  <si>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</si>
  <si>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</si>
  <si>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</si>
  <si>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</si>
  <si>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</si>
  <si>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</si>
  <si>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</si>
  <si>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</si>
  <si>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</si>
  <si>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</si>
  <si>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</si>
  <si>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</si>
  <si>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</si>
  <si>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</si>
  <si>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</si>
  <si>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</si>
  <si>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</si>
  <si>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</si>
  <si>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</si>
  <si>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</si>
  <si>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</si>
  <si>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</si>
  <si>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</si>
  <si>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</si>
  <si>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</si>
  <si>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</si>
  <si>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</si>
  <si>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</si>
  <si>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</si>
  <si>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</si>
  <si>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</si>
  <si>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</si>
  <si>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</si>
  <si>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</si>
  <si>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</si>
  <si>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</si>
  <si>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</si>
  <si>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</si>
  <si>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</si>
  <si>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</si>
  <si>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</si>
  <si>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</si>
  <si>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</si>
  <si>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</si>
  <si>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</si>
  <si>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</si>
  <si>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</si>
  <si>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</si>
  <si>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</si>
  <si>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</si>
  <si>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</si>
  <si>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</si>
  <si>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</si>
  <si>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</si>
  <si>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</si>
  <si>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</si>
  <si>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</si>
  <si>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</si>
  <si>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</si>
  <si>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</si>
  <si>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</si>
  <si>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</si>
  <si>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</si>
  <si>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</si>
  <si>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</si>
  <si>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</si>
  <si>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</si>
  <si>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</si>
  <si>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</si>
  <si>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</si>
  <si>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</si>
  <si>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</si>
  <si>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</si>
  <si>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</si>
  <si>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</si>
  <si>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</si>
  <si>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</si>
  <si>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</si>
  <si>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</si>
  <si>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</si>
  <si>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</si>
  <si>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</si>
  <si>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</si>
  <si>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</si>
  <si>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</si>
  <si>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</si>
  <si>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</si>
  <si>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</si>
  <si>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</si>
  <si>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</si>
  <si>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</si>
  <si>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</si>
  <si>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</si>
  <si>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</si>
  <si>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</si>
  <si>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</si>
  <si>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</si>
  <si>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</si>
  <si>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</si>
  <si>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</si>
  <si>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</si>
  <si>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</si>
  <si>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</si>
  <si>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</si>
  <si>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</si>
  <si>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</si>
  <si>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</si>
  <si>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</si>
  <si>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</si>
  <si>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</si>
  <si>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</si>
  <si>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</si>
  <si>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</si>
  <si>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</si>
  <si>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</si>
  <si>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</si>
  <si>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</si>
  <si>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</si>
  <si>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</si>
  <si>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</si>
  <si>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</si>
  <si>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</si>
  <si>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</si>
  <si>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</si>
  <si>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</si>
  <si>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</si>
  <si>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</si>
  <si>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</si>
  <si>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</si>
  <si>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</si>
  <si>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</si>
  <si>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</si>
  <si>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</si>
  <si>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</si>
  <si>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</si>
  <si>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</si>
  <si>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</si>
  <si>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</si>
  <si>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</si>
  <si>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</si>
  <si>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</si>
  <si>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</si>
  <si>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</si>
  <si>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</si>
  <si>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</si>
  <si>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</si>
  <si>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</si>
  <si>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</si>
  <si>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</si>
  <si>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</si>
  <si>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</si>
  <si>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</si>
  <si>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</si>
  <si>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</si>
  <si>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</si>
  <si>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</si>
  <si>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</si>
  <si>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</si>
  <si>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</si>
  <si>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</si>
  <si>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</si>
  <si>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</si>
  <si>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</si>
  <si>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</si>
  <si>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</si>
  <si>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</si>
  <si>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</si>
  <si>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</si>
  <si>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</si>
  <si>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</si>
  <si>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</si>
  <si>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</si>
  <si>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</si>
  <si>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</si>
  <si>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</si>
  <si>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</si>
  <si>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</si>
  <si>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</si>
  <si>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</si>
  <si>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</si>
  <si>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</si>
  <si>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</si>
  <si>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</si>
  <si>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</si>
  <si>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</si>
  <si>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</si>
  <si>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</si>
  <si>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</si>
  <si>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</si>
  <si>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</si>
  <si>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</si>
  <si>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</si>
  <si>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</si>
  <si>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</si>
  <si>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</si>
  <si>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</si>
  <si>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</si>
  <si>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</si>
  <si>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</si>
  <si>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</si>
  <si>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</si>
  <si>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</si>
  <si>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</si>
  <si>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</si>
  <si>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</si>
  <si>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</si>
  <si>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</si>
  <si>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</si>
  <si>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</si>
  <si>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</si>
  <si>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</si>
  <si>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</si>
  <si>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</si>
  <si>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</si>
  <si>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</si>
  <si>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</si>
  <si>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</si>
  <si>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</si>
  <si>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</si>
  <si>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</si>
  <si>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</si>
  <si>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</si>
  <si>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</si>
  <si>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</si>
  <si>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</si>
  <si>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</si>
  <si>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</si>
  <si>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</si>
  <si>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</si>
  <si>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</si>
  <si>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</si>
  <si>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</si>
  <si>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</si>
  <si>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</si>
  <si>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</si>
  <si>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</si>
  <si>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</si>
  <si>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</si>
  <si>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</si>
  <si>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</si>
  <si>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</si>
  <si>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</si>
  <si>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</si>
  <si>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</si>
  <si>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</si>
  <si>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</si>
  <si>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</si>
  <si>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</si>
  <si>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</si>
  <si>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</si>
  <si>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</si>
  <si>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</si>
  <si>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</si>
  <si>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</si>
  <si>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</si>
  <si>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</si>
  <si>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</si>
  <si>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</si>
  <si>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</si>
  <si>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</si>
  <si>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</si>
  <si>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</si>
  <si>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</si>
  <si>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</si>
  <si>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</si>
  <si>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</si>
  <si>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</si>
  <si>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</si>
  <si>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</si>
  <si>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</si>
  <si>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</si>
  <si>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</si>
  <si>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</si>
  <si>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</si>
  <si>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</si>
  <si>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</si>
  <si>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</si>
  <si>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</si>
  <si>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</si>
  <si>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</si>
  <si>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</si>
  <si>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</si>
  <si>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</si>
  <si>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</si>
  <si>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</si>
  <si>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</si>
  <si>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</si>
  <si>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</si>
  <si>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</si>
  <si>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</si>
  <si>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</si>
  <si>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</si>
  <si>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</si>
  <si>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</si>
  <si>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</si>
  <si>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</si>
  <si>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</si>
  <si>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</si>
  <si>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</si>
  <si>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</si>
  <si>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</si>
  <si>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</si>
  <si>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</si>
  <si>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</si>
  <si>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</si>
  <si>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</si>
  <si>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</si>
  <si>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</si>
  <si>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</si>
  <si>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</si>
  <si>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</si>
  <si>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</si>
  <si>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</si>
  <si>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</si>
  <si>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</si>
  <si>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</si>
  <si>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</si>
  <si>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</si>
  <si>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</si>
  <si>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</si>
  <si>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</si>
  <si>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</si>
  <si>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</si>
  <si>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</si>
  <si>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</si>
  <si>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</si>
  <si>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</si>
  <si>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</si>
  <si>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</si>
  <si>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</si>
  <si>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</si>
  <si>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</si>
  <si>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</si>
  <si>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</si>
  <si>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</si>
  <si>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</si>
  <si>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</si>
  <si>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</si>
  <si>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</si>
  <si>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</si>
  <si>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</si>
  <si>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</si>
  <si>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</si>
  <si>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</si>
  <si>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</si>
  <si>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</si>
  <si>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</si>
  <si>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</si>
  <si>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</si>
  <si>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</si>
  <si>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</si>
  <si>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</si>
  <si>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</si>
  <si>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</si>
  <si>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</si>
  <si>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</si>
  <si>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</si>
  <si>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</si>
  <si>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</si>
  <si>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</si>
  <si>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</si>
  <si>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</si>
  <si>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</si>
  <si>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</si>
  <si>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</si>
  <si>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</si>
  <si>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</si>
  <si>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</si>
  <si>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</si>
  <si>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</si>
  <si>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</si>
  <si>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</si>
  <si>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</si>
  <si>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</si>
  <si>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</si>
  <si>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</si>
  <si>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</si>
  <si>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</si>
  <si>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</si>
  <si>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</si>
  <si>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</si>
  <si>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</si>
  <si>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</si>
  <si>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</si>
  <si>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</si>
  <si>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</si>
  <si>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</si>
  <si>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</si>
  <si>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</si>
  <si>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</si>
  <si>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</si>
  <si>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</si>
  <si>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</si>
  <si>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</si>
  <si>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</si>
  <si>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</si>
  <si>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</si>
  <si>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</si>
  <si>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</si>
  <si>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</si>
  <si>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</si>
  <si>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</si>
  <si>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</si>
  <si>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</si>
  <si>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</si>
  <si>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</si>
  <si>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</si>
  <si>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</si>
  <si>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</si>
  <si>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</si>
  <si>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</si>
  <si>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</si>
  <si>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</si>
  <si>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</si>
  <si>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</si>
  <si>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</si>
  <si>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</si>
  <si>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</si>
  <si>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</si>
  <si>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</si>
  <si>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</si>
  <si>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</si>
  <si>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</si>
  <si>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</si>
  <si>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</si>
  <si>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</si>
  <si>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</si>
  <si>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</si>
  <si>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</si>
  <si>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</si>
  <si>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</si>
  <si>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</si>
  <si>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</si>
  <si>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</si>
  <si>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</si>
  <si>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</si>
  <si>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</si>
  <si>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</si>
  <si>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</si>
  <si>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</si>
  <si>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</si>
  <si>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</si>
  <si>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</si>
  <si>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</si>
  <si>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</si>
  <si>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</si>
  <si>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</si>
  <si>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</si>
  <si>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</si>
  <si>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</si>
  <si>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</si>
  <si>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</si>
  <si>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</si>
  <si>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</si>
  <si>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</si>
  <si>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</si>
  <si>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</si>
  <si>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</si>
  <si>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</si>
  <si>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</si>
  <si>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</si>
  <si>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</si>
  <si>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</si>
  <si>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</si>
  <si>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</si>
  <si>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</si>
  <si>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</si>
  <si>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</si>
  <si>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</si>
  <si>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</si>
  <si>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</si>
  <si>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</si>
  <si>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</si>
  <si>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</si>
  <si>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</si>
  <si>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</si>
  <si>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</si>
  <si>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</si>
  <si>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</si>
  <si>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</si>
  <si>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</si>
  <si>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</si>
  <si>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</si>
  <si>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</si>
  <si>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</si>
  <si>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</si>
  <si>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</si>
  <si>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</si>
  <si>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</si>
  <si>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</si>
  <si>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</si>
  <si>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</si>
  <si>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</si>
  <si>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</si>
  <si>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</si>
  <si>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</si>
  <si>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</si>
  <si>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</si>
  <si>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</si>
  <si>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</si>
  <si>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</si>
  <si>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</si>
  <si>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</si>
  <si>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</si>
  <si>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</si>
  <si>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</si>
  <si>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</si>
  <si>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</si>
  <si>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</si>
  <si>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</si>
  <si>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</si>
  <si>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</si>
  <si>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</si>
  <si>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</si>
  <si>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</si>
  <si>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</si>
  <si>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</si>
  <si>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</si>
  <si>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</si>
  <si>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</si>
  <si>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</si>
  <si>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</si>
  <si>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</si>
  <si>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</si>
  <si>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</si>
  <si>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</si>
  <si>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</si>
  <si>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</si>
  <si>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</si>
  <si>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</si>
  <si>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</si>
  <si>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</si>
  <si>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</si>
  <si>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</si>
  <si>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</si>
  <si>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</si>
  <si>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</si>
  <si>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</si>
  <si>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</si>
  <si>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</si>
  <si>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</si>
  <si>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</si>
  <si>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</si>
  <si>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</si>
  <si>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</si>
  <si>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</si>
  <si>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</si>
  <si>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</si>
  <si>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</si>
  <si>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</si>
  <si>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</si>
  <si>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</si>
  <si>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</si>
  <si>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</si>
  <si>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</si>
  <si>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</si>
  <si>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</si>
  <si>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</si>
  <si>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</si>
  <si>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</si>
  <si>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</si>
  <si>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</si>
  <si>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</si>
  <si>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</si>
  <si>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</si>
  <si>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</si>
  <si>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</si>
  <si>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</si>
  <si>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</si>
  <si>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</si>
  <si>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</si>
  <si>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</si>
  <si>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</si>
  <si>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</si>
  <si>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</si>
  <si>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</si>
  <si>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</si>
  <si>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</si>
  <si>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</si>
  <si>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</si>
  <si>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</si>
  <si>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</si>
  <si>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</si>
  <si>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</si>
  <si>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</si>
  <si>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</si>
  <si>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</si>
  <si>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</si>
  <si>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</si>
  <si>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</si>
  <si>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</si>
  <si>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</si>
  <si>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</si>
  <si>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</si>
  <si>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</si>
  <si>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</si>
  <si>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</si>
  <si>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</si>
  <si>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</si>
  <si>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</si>
  <si>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</si>
  <si>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</si>
  <si>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</si>
  <si>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</si>
  <si>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</si>
  <si>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</si>
  <si>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</si>
  <si>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</si>
  <si>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</si>
  <si>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</si>
  <si>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</si>
  <si>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</si>
  <si>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</si>
  <si>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</si>
  <si>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</si>
  <si>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</si>
  <si>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</si>
  <si>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</si>
  <si>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</si>
  <si>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</si>
  <si>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</si>
  <si>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</si>
  <si>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</si>
  <si>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</si>
  <si>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</si>
  <si>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</si>
  <si>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</si>
  <si>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</si>
  <si>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</si>
  <si>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</si>
  <si>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</si>
  <si>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</si>
  <si>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</si>
  <si>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</si>
  <si>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</si>
  <si>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</si>
  <si>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</si>
  <si>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</si>
  <si>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</si>
  <si>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</si>
  <si>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</si>
  <si>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</si>
  <si>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</si>
  <si>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</si>
  <si>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</si>
  <si>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</si>
  <si>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</si>
  <si>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</si>
  <si>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</si>
  <si>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</si>
  <si>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</si>
  <si>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</si>
  <si>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</si>
  <si>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</si>
  <si>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</si>
  <si>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</si>
  <si>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</si>
  <si>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</si>
  <si>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</si>
  <si>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</si>
  <si>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</si>
  <si>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</si>
  <si>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</si>
  <si>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</si>
  <si>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</si>
  <si>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</si>
  <si>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</si>
  <si>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</si>
  <si>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</si>
  <si>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</si>
  <si>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</si>
  <si>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</si>
  <si>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</si>
  <si>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</si>
  <si>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</si>
  <si>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</si>
  <si>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</si>
  <si>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</si>
  <si>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</si>
  <si>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</si>
  <si>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</si>
  <si>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</si>
  <si>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</si>
  <si>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</si>
  <si>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</si>
  <si>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</si>
  <si>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</si>
  <si>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</si>
  <si>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</si>
  <si>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</si>
  <si>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</si>
  <si>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</si>
  <si>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</si>
  <si>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</si>
  <si>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</si>
  <si>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</si>
  <si>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</si>
  <si>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</si>
  <si>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</si>
  <si>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</si>
  <si>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</si>
  <si>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</si>
  <si>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</si>
  <si>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</si>
  <si>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</si>
  <si>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</si>
  <si>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</si>
  <si>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</si>
  <si>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</si>
  <si>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</si>
  <si>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</si>
  <si>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</si>
  <si>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</si>
  <si>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</si>
  <si>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</si>
  <si>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</si>
  <si>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</si>
  <si>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</si>
  <si>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</si>
  <si>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</si>
  <si>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</si>
  <si>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</si>
  <si>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</si>
  <si>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</si>
  <si>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</si>
  <si>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</si>
  <si>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</si>
  <si>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</si>
  <si>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</si>
  <si>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</si>
  <si>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</si>
  <si>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</si>
  <si>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</si>
  <si>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</si>
  <si>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</si>
  <si>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</si>
  <si>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</si>
  <si>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</si>
  <si>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</si>
  <si>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</si>
  <si>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</si>
  <si>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</si>
  <si>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</si>
  <si>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</si>
  <si>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</si>
  <si>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</si>
  <si>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</si>
  <si>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</si>
  <si>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</si>
  <si>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</si>
  <si>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</si>
  <si>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</si>
  <si>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</si>
  <si>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</si>
  <si>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</si>
  <si>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</si>
  <si>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</si>
  <si>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</si>
  <si>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</si>
  <si>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</si>
  <si>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</si>
  <si>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</si>
  <si>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</si>
  <si>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</si>
  <si>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</si>
  <si>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</si>
  <si>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</si>
  <si>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</si>
  <si>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</si>
  <si>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</si>
  <si>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</si>
  <si>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</si>
  <si>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</si>
  <si>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</si>
  <si>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</si>
  <si>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</si>
  <si>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</si>
  <si>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</si>
  <si>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</si>
  <si>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</si>
  <si>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</si>
  <si>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</si>
  <si>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</si>
  <si>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</si>
  <si>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</si>
  <si>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</si>
  <si>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</si>
  <si>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</si>
  <si>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</si>
  <si>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</si>
  <si>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</si>
  <si>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</si>
  <si>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</si>
  <si>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</si>
  <si>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</si>
  <si>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</si>
  <si>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</si>
  <si>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</si>
  <si>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</si>
  <si>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</si>
  <si>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</si>
  <si>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</si>
  <si>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</si>
  <si>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</si>
  <si>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</si>
  <si>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</si>
  <si>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</si>
  <si>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</si>
  <si>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</si>
  <si>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</si>
  <si>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</si>
  <si>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</si>
  <si>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</si>
  <si>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</si>
  <si>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</si>
  <si>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</si>
  <si>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</si>
  <si>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</si>
  <si>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</si>
  <si>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</si>
  <si>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</si>
  <si>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</si>
  <si>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</si>
  <si>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</si>
  <si>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</si>
  <si>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</si>
  <si>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</si>
  <si>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</si>
  <si>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</si>
  <si>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</si>
  <si>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</si>
  <si>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</si>
  <si>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</si>
  <si>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</si>
  <si>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</si>
  <si>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</si>
  <si>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</si>
  <si>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</si>
  <si>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</si>
  <si>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</si>
  <si>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</si>
  <si>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</si>
  <si>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</si>
  <si>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</si>
  <si>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</si>
  <si>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</si>
  <si>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</si>
  <si>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</si>
  <si>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</si>
  <si>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</si>
  <si>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</si>
  <si>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</si>
  <si>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</si>
  <si>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</si>
  <si>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</si>
  <si>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</si>
  <si>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</si>
  <si>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</si>
  <si>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</si>
  <si>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</si>
  <si>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</si>
  <si>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</si>
  <si>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</si>
  <si>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</si>
  <si>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</si>
  <si>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</si>
  <si>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</si>
  <si>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</si>
  <si>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</si>
  <si>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</si>
  <si>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</si>
  <si>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</si>
  <si>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</si>
  <si>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</si>
  <si>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</si>
  <si>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</si>
  <si>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</si>
  <si>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</si>
  <si>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</si>
  <si>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</si>
  <si>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</si>
  <si>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</si>
  <si>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</si>
  <si>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</si>
  <si>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</si>
  <si>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</si>
  <si>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</si>
  <si>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</si>
  <si>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</si>
  <si>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</si>
  <si>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</si>
  <si>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</si>
  <si>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</si>
  <si>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</si>
  <si>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</si>
  <si>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</si>
  <si>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</si>
  <si>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</si>
  <si>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</si>
  <si>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</si>
  <si>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</si>
  <si>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</si>
  <si>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</si>
  <si>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</si>
  <si>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</si>
  <si>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</si>
  <si>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</si>
  <si>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</si>
  <si>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</si>
  <si>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</si>
  <si>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</si>
  <si>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</si>
  <si>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</si>
  <si>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</si>
  <si>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</si>
  <si>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</si>
  <si>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</si>
  <si>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</si>
  <si>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</si>
  <si>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</si>
  <si>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</si>
  <si>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</si>
  <si>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</si>
  <si>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</si>
  <si>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</si>
  <si>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</si>
  <si>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</si>
  <si>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</si>
  <si>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</si>
  <si>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</si>
  <si>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</si>
  <si>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</si>
  <si>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</si>
  <si>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</si>
  <si>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</si>
  <si>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</si>
  <si>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</si>
  <si>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</si>
  <si>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</si>
  <si>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</si>
  <si>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</si>
  <si>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</si>
  <si>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</si>
  <si>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</si>
  <si>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</si>
  <si>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</si>
  <si>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</si>
  <si>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</si>
  <si>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</si>
  <si>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</si>
  <si>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</si>
  <si>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</si>
  <si>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</si>
  <si>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</si>
  <si>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</si>
  <si>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</si>
  <si>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</si>
  <si>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</si>
  <si>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</si>
  <si>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</si>
  <si>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</si>
  <si>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</si>
  <si>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</si>
  <si>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</si>
  <si>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</si>
  <si>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</si>
  <si>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</si>
  <si>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</si>
  <si>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</si>
  <si>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</si>
  <si>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</si>
  <si>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</si>
  <si>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</si>
  <si>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</si>
  <si>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</si>
  <si>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</si>
  <si>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</si>
  <si>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</si>
  <si>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</si>
  <si>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</si>
  <si>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</si>
  <si>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</si>
  <si>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</si>
  <si>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</si>
  <si>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</si>
  <si>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</si>
  <si>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</si>
  <si>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</si>
  <si>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</si>
  <si>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</si>
  <si>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</si>
  <si>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</si>
  <si>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</si>
  <si>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</si>
  <si>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</si>
  <si>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</si>
  <si>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</si>
  <si>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</si>
  <si>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</si>
  <si>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</si>
  <si>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</si>
  <si>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</si>
  <si>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</si>
  <si>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</si>
  <si>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</si>
  <si>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</si>
  <si>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</si>
  <si>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</si>
  <si>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</si>
  <si>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</si>
  <si>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</si>
  <si>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</si>
  <si>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</si>
  <si>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</si>
  <si>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</si>
  <si>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</si>
  <si>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</si>
  <si>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</si>
  <si>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</si>
  <si>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</si>
  <si>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</si>
  <si>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</si>
  <si>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</si>
  <si>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</si>
  <si>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</si>
  <si>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</si>
  <si>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</si>
  <si>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</si>
  <si>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</si>
  <si>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</si>
  <si>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</si>
  <si>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</si>
  <si>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</si>
  <si>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</si>
  <si>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</si>
  <si>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</si>
  <si>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</si>
  <si>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</si>
  <si>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</si>
  <si>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</si>
  <si>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</si>
  <si>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</si>
  <si>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</si>
  <si>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</si>
  <si>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</si>
  <si>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</si>
  <si>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</si>
  <si>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</si>
  <si>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</si>
  <si>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</si>
  <si>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</si>
  <si>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</si>
  <si>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</si>
  <si>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</si>
  <si>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</si>
  <si>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</si>
  <si>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</si>
  <si>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</si>
  <si>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</si>
  <si>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</si>
  <si>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</si>
  <si>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</si>
  <si>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</si>
  <si>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</si>
  <si>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</si>
  <si>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</si>
  <si>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</si>
  <si>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</si>
  <si>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</si>
  <si>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</si>
  <si>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</si>
  <si>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</si>
  <si>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</si>
  <si>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</si>
  <si>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</si>
  <si>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</si>
  <si>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</si>
  <si>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</si>
  <si>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</si>
  <si>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</si>
  <si>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</si>
  <si>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</si>
  <si>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</si>
  <si>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</si>
  <si>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</si>
  <si>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</si>
  <si>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</si>
  <si>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</si>
  <si>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</si>
  <si>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</si>
  <si>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</si>
  <si>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</si>
  <si>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</si>
  <si>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</si>
  <si>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</si>
  <si>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</si>
  <si>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</si>
  <si>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</si>
  <si>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</si>
  <si>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</si>
  <si>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</si>
  <si>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</si>
  <si>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</si>
  <si>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</si>
  <si>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</si>
  <si>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</si>
  <si>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</si>
  <si>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</si>
  <si>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</si>
  <si>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</si>
  <si>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</si>
  <si>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</si>
  <si>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</si>
  <si>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</si>
  <si>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</si>
  <si>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</si>
  <si>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</si>
  <si>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</si>
  <si>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</si>
  <si>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</si>
  <si>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</si>
  <si>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</si>
  <si>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</si>
  <si>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</si>
  <si>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</si>
  <si>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</si>
  <si>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</si>
  <si>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</si>
  <si>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</si>
  <si>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</si>
  <si>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</si>
  <si>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</si>
  <si>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</si>
  <si>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</si>
  <si>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</si>
  <si>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</si>
  <si>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</si>
  <si>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</si>
  <si>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</si>
  <si>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</si>
  <si>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</si>
  <si>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</si>
  <si>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</si>
  <si>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</si>
  <si>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</si>
  <si>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</si>
  <si>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</si>
  <si>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</si>
  <si>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</si>
  <si>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</si>
  <si>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</si>
  <si>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</si>
  <si>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</si>
  <si>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</si>
  <si>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</si>
  <si>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</si>
  <si>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</si>
  <si>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</si>
  <si>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</si>
  <si>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</si>
  <si>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</si>
  <si>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</si>
  <si>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</si>
  <si>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</si>
  <si>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</si>
  <si>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</si>
  <si>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</si>
  <si>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</si>
  <si>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</si>
  <si>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</si>
  <si>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</si>
  <si>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</si>
  <si>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</si>
  <si>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</si>
  <si>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</si>
  <si>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</si>
  <si>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</si>
  <si>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</si>
  <si>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</si>
  <si>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</si>
  <si>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</si>
  <si>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</si>
  <si>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</si>
  <si>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</si>
  <si>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</si>
  <si>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</si>
  <si>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</si>
  <si>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</si>
  <si>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</si>
  <si>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</si>
  <si>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</si>
  <si>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</si>
  <si>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</si>
  <si>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</si>
  <si>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</si>
  <si>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</si>
  <si>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</si>
  <si>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</si>
  <si>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</si>
  <si>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</si>
  <si>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</si>
  <si>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</si>
  <si>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</si>
  <si>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</si>
  <si>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</si>
  <si>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</si>
  <si>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</si>
  <si>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</si>
  <si>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</si>
  <si>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</si>
  <si>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</si>
  <si>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</si>
  <si>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</si>
  <si>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</si>
  <si>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</si>
  <si>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</si>
  <si>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</si>
  <si>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</si>
  <si>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</si>
  <si>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</si>
  <si>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</si>
  <si>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</si>
  <si>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</si>
  <si>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</si>
  <si>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</si>
  <si>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</si>
  <si>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</si>
  <si>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</si>
  <si>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</si>
  <si>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</si>
  <si>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</si>
  <si>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</si>
  <si>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</si>
  <si>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</si>
  <si>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</si>
  <si>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</si>
  <si>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</si>
  <si>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</si>
  <si>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</si>
  <si>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</si>
  <si>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</si>
  <si>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</si>
  <si>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</si>
  <si>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</si>
  <si>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</si>
  <si>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</si>
  <si>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</si>
  <si>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</si>
  <si>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</si>
  <si>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</si>
  <si>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</si>
  <si>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</si>
  <si>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</si>
  <si>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</si>
  <si>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</si>
  <si>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</si>
  <si>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</si>
  <si>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</si>
  <si>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</si>
  <si>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</si>
  <si>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</si>
  <si>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</si>
  <si>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</si>
  <si>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</si>
  <si>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</si>
  <si>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</si>
  <si>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</si>
  <si>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</si>
  <si>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</si>
  <si>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</si>
  <si>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</si>
  <si>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</si>
  <si>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</si>
  <si>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</si>
  <si>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</si>
  <si>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</si>
  <si>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</si>
  <si>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</si>
  <si>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</si>
  <si>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</si>
  <si>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</si>
  <si>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</si>
  <si>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</si>
  <si>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</si>
  <si>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</si>
  <si>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</si>
  <si>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</si>
  <si>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</si>
  <si>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</si>
  <si>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</si>
  <si>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</si>
  <si>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</si>
  <si>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</si>
  <si>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</si>
  <si>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</si>
  <si>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</si>
  <si>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</si>
  <si>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</si>
  <si>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</si>
  <si>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</si>
  <si>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</si>
  <si>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</si>
  <si>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</si>
  <si>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</si>
  <si>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</si>
  <si>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</si>
  <si>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</si>
  <si>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</si>
  <si>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</si>
  <si>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</si>
  <si>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</si>
  <si>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</si>
  <si>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</si>
  <si>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</si>
  <si>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</si>
  <si>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</si>
  <si>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</si>
  <si>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</si>
  <si>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</si>
  <si>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</si>
  <si>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</si>
  <si>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</si>
  <si>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</si>
  <si>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</si>
  <si>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</si>
  <si>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</si>
  <si>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</si>
  <si>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</si>
  <si>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</si>
  <si>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</si>
  <si>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</si>
  <si>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</si>
  <si>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</si>
  <si>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</si>
  <si>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</si>
  <si>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</si>
  <si>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</si>
  <si>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</si>
  <si>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</si>
  <si>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</si>
  <si>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</si>
  <si>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</si>
  <si>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</si>
  <si>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</si>
  <si>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</si>
  <si>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</si>
  <si>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</si>
  <si>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</si>
  <si>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</si>
  <si>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</si>
  <si>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</si>
  <si>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</si>
  <si>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</si>
  <si>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</si>
  <si>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</si>
  <si>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</si>
  <si>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</si>
  <si>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</si>
  <si>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</si>
  <si>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</si>
  <si>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</si>
  <si>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</si>
  <si>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</si>
  <si>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</si>
  <si>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</si>
  <si>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</si>
  <si>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</si>
  <si>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</si>
  <si>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</si>
  <si>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</si>
  <si>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</si>
  <si>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</si>
  <si>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</si>
  <si>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</si>
  <si>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</si>
  <si>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</si>
  <si>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</si>
  <si>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</si>
  <si>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</si>
  <si>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</si>
  <si>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</si>
  <si>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</si>
  <si>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</si>
  <si>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</si>
  <si>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</si>
  <si>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</si>
  <si>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</si>
  <si>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</si>
  <si>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</si>
  <si>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</si>
  <si>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</si>
  <si>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</si>
  <si>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</si>
  <si>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</si>
  <si>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</si>
  <si>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</si>
  <si>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</si>
  <si>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</si>
  <si>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</si>
  <si>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</si>
  <si>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</si>
  <si>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</si>
  <si>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</si>
  <si>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</si>
  <si>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</si>
  <si>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</si>
  <si>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</si>
  <si>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</si>
  <si>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</si>
  <si>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</si>
  <si>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</si>
  <si>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</si>
  <si>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</si>
  <si>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</si>
  <si>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</si>
  <si>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</si>
  <si>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</si>
  <si>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</si>
  <si>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</si>
  <si>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</si>
  <si>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</si>
  <si>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</si>
  <si>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</si>
  <si>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</si>
  <si>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</si>
  <si>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</si>
  <si>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</si>
  <si>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</si>
  <si>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</si>
  <si>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</si>
  <si>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</si>
  <si>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</si>
  <si>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</si>
  <si>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</si>
  <si>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</si>
  <si>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</si>
  <si>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</si>
  <si>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</si>
  <si>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</si>
  <si>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</si>
  <si>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</si>
  <si>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</si>
  <si>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</si>
  <si>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</si>
  <si>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</si>
  <si>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</si>
  <si>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</si>
  <si>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</si>
  <si>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</si>
  <si>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</si>
  <si>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</si>
  <si>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</si>
  <si>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</si>
  <si>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</si>
  <si>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</si>
  <si>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</si>
  <si>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</si>
  <si>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</si>
  <si>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</si>
  <si>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</si>
  <si>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</si>
  <si>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</si>
  <si>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</si>
  <si>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</si>
  <si>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</si>
  <si>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</si>
  <si>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</si>
  <si>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</si>
  <si>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</si>
  <si>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</si>
  <si>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</si>
  <si>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</si>
  <si>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</si>
  <si>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</si>
  <si>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</si>
  <si>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</si>
  <si>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</si>
  <si>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</si>
  <si>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</si>
  <si>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</si>
  <si>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</si>
  <si>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</si>
  <si>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</si>
  <si>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</si>
  <si>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</si>
  <si>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</si>
  <si>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</si>
  <si>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</si>
  <si>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</si>
  <si>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</si>
  <si>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</si>
  <si>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</si>
  <si>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</si>
  <si>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</si>
  <si>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</si>
  <si>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</si>
  <si>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</si>
  <si>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</si>
  <si>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</si>
  <si>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</si>
  <si>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</si>
  <si>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</si>
  <si>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</si>
  <si>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</si>
  <si>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</si>
  <si>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</si>
  <si>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</si>
  <si>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</si>
  <si>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</si>
  <si>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</si>
  <si>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</si>
  <si>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</si>
  <si>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</si>
  <si>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</si>
  <si>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</si>
  <si>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</si>
  <si>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</si>
  <si>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</si>
  <si>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</si>
  <si>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</si>
  <si>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</si>
  <si>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</si>
  <si>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</si>
  <si>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</si>
  <si>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</si>
  <si>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</si>
  <si>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</si>
  <si>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</si>
  <si>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</si>
  <si>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</si>
  <si>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</si>
  <si>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</si>
  <si>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</si>
  <si>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</si>
  <si>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</si>
  <si>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</si>
  <si>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</si>
  <si>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</si>
  <si>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</si>
  <si>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</si>
  <si>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</si>
  <si>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</si>
  <si>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</si>
  <si>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</si>
  <si>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</si>
  <si>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</si>
  <si>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</si>
  <si>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</si>
  <si>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</si>
  <si>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</si>
  <si>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</si>
  <si>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</si>
  <si>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</si>
  <si>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</si>
  <si>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</si>
  <si>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</si>
  <si>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</si>
  <si>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</si>
  <si>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</si>
  <si>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</si>
  <si>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</si>
  <si>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</si>
  <si>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</si>
  <si>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</si>
  <si>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</si>
  <si>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</si>
  <si>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</si>
  <si>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</si>
  <si>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</si>
  <si>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</si>
  <si>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</si>
  <si>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</si>
  <si>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</si>
  <si>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</si>
  <si>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</si>
  <si>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</si>
  <si>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</si>
  <si>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</si>
  <si>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</si>
  <si>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</si>
  <si>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</si>
  <si>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</si>
  <si>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</si>
  <si>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</si>
  <si>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</si>
  <si>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</si>
  <si>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</si>
  <si>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</si>
  <si>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</si>
  <si>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</si>
  <si>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</si>
  <si>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</si>
  <si>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</si>
  <si>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</si>
  <si>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</si>
  <si>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</si>
  <si>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</si>
  <si>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</si>
  <si>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</si>
  <si>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</si>
  <si>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</si>
  <si>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</si>
  <si>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</si>
  <si>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</si>
  <si>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</si>
  <si>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</si>
  <si>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</si>
  <si>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</si>
  <si>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</si>
  <si>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</si>
  <si>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</si>
  <si>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</si>
  <si>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</si>
  <si>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</si>
  <si>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</si>
  <si>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</si>
  <si>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</si>
  <si>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</si>
  <si>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</si>
  <si>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</si>
  <si>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</si>
  <si>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</si>
  <si>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</si>
  <si>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</si>
  <si>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</si>
  <si>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</si>
  <si>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</si>
  <si>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</si>
  <si>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</si>
  <si>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</si>
  <si>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</si>
  <si>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</si>
  <si>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</si>
  <si>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</si>
  <si>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</si>
  <si>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</si>
  <si>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</si>
  <si>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</si>
  <si>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</si>
  <si>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</si>
  <si>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</si>
  <si>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</si>
  <si>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</si>
  <si>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</si>
  <si>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</si>
  <si>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</si>
  <si>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</si>
  <si>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</si>
  <si>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</si>
  <si>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</si>
  <si>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</si>
  <si>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</si>
  <si>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</si>
  <si>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</si>
  <si>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</si>
  <si>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</si>
  <si>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</si>
  <si>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</si>
  <si>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</si>
  <si>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</si>
  <si>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</si>
  <si>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</si>
  <si>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</si>
  <si>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</si>
  <si>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</si>
  <si>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</si>
  <si>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</si>
  <si>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</si>
  <si>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</si>
  <si>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</si>
  <si>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</si>
  <si>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</si>
  <si>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</si>
  <si>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</si>
  <si>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</si>
  <si>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</si>
  <si>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</si>
  <si>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</si>
  <si>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</si>
  <si>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</si>
  <si>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</si>
  <si>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</si>
  <si>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</si>
  <si>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</si>
  <si>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</si>
  <si>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</si>
  <si>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</si>
  <si>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</si>
  <si>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</si>
  <si>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</si>
  <si>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</si>
  <si>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</si>
  <si>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</si>
  <si>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</si>
  <si>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</si>
  <si>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</si>
  <si>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</si>
  <si>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</si>
  <si>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</si>
  <si>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</si>
  <si>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</si>
  <si>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</si>
  <si>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</si>
  <si>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</si>
  <si>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</si>
  <si>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</si>
  <si>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</si>
  <si>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</si>
  <si>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</si>
  <si>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</si>
  <si>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</si>
  <si>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</si>
  <si>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</si>
  <si>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</si>
  <si>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</si>
  <si>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</si>
  <si>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</si>
  <si>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</si>
  <si>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</si>
  <si>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</si>
  <si>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</si>
  <si>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</si>
  <si>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</si>
  <si>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</si>
  <si>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</si>
  <si>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</si>
  <si>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</si>
  <si>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</si>
  <si>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</si>
  <si>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</si>
  <si>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</si>
  <si>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</si>
  <si>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</si>
  <si>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</si>
  <si>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</si>
  <si>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</si>
  <si>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</si>
  <si>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</si>
  <si>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</si>
  <si>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</si>
  <si>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</si>
  <si>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</si>
  <si>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</si>
  <si>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</si>
  <si>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</si>
  <si>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</si>
  <si>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</si>
  <si>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</si>
  <si>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</si>
  <si>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</si>
  <si>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</si>
  <si>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</si>
  <si>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</si>
  <si>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</si>
  <si>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</si>
  <si>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</si>
  <si>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</si>
  <si>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</si>
  <si>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</si>
  <si>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</si>
  <si>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</si>
  <si>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</si>
  <si>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</si>
  <si>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</si>
  <si>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</si>
  <si>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</si>
  <si>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</si>
  <si>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</si>
  <si>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</si>
  <si>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</si>
  <si>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</si>
  <si>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</si>
  <si>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</si>
  <si>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</si>
  <si>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</si>
  <si>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</si>
  <si>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</si>
  <si>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</si>
  <si>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</si>
  <si>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</si>
  <si>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</si>
  <si>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</si>
  <si>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</si>
  <si>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</si>
  <si>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</si>
  <si>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</si>
  <si>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</si>
  <si>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</si>
  <si>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</si>
  <si>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</si>
  <si>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</si>
  <si>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</si>
  <si>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</si>
  <si>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</si>
  <si>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</si>
  <si>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</si>
  <si>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</si>
  <si>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</si>
  <si>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</si>
  <si>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</si>
  <si>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</si>
  <si>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</si>
  <si>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</si>
  <si>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</si>
  <si>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</si>
  <si>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</si>
  <si>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</si>
  <si>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</si>
  <si>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</si>
  <si>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</si>
  <si>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</si>
  <si>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</si>
  <si>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</si>
  <si>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</si>
  <si>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</si>
  <si>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</si>
  <si>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</si>
  <si>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</si>
  <si>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</si>
  <si>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</si>
  <si>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</si>
  <si>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</si>
  <si>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</si>
  <si>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</si>
  <si>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</si>
  <si>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</si>
  <si>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</si>
  <si>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</si>
  <si>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</si>
  <si>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</si>
  <si>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</si>
  <si>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</si>
  <si>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</si>
  <si>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</si>
  <si>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</si>
  <si>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</si>
  <si>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</si>
  <si>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</si>
  <si>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</si>
  <si>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</si>
  <si>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</si>
  <si>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</si>
  <si>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</si>
  <si>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</si>
  <si>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</si>
  <si>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</si>
  <si>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</si>
  <si>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</si>
  <si>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</si>
  <si>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</si>
  <si>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</si>
  <si>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</si>
  <si>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</si>
  <si>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</si>
  <si>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</si>
  <si>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</si>
  <si>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</si>
  <si>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</si>
  <si>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</si>
  <si>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</si>
  <si>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</si>
  <si>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</si>
  <si>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</si>
  <si>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</si>
  <si>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</si>
  <si>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</si>
  <si>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</si>
  <si>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</si>
  <si>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</si>
  <si>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</si>
  <si>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</si>
  <si>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</si>
  <si>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</si>
  <si>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</si>
  <si>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</si>
  <si>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</si>
  <si>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</si>
  <si>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</si>
  <si>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</si>
  <si>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</si>
  <si>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</si>
  <si>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</si>
  <si>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</si>
  <si>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</si>
  <si>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</si>
  <si>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</si>
  <si>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</si>
  <si>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</si>
  <si>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</si>
  <si>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</si>
  <si>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</si>
  <si>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</si>
  <si>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</si>
  <si>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</si>
  <si>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</si>
  <si>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</si>
  <si>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</si>
  <si>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</si>
  <si>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</si>
  <si>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</si>
  <si>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</si>
  <si>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</si>
  <si>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</si>
  <si>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</si>
  <si>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</si>
  <si>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</si>
  <si>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</si>
  <si>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</si>
  <si>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</si>
  <si>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</si>
  <si>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</si>
  <si>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</si>
  <si>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</si>
  <si>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</si>
  <si>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</si>
  <si>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</si>
  <si>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</si>
  <si>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</si>
  <si>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</si>
  <si>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</si>
  <si>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</si>
  <si>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</si>
  <si>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</si>
  <si>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</si>
  <si>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</si>
  <si>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</si>
  <si>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</si>
  <si>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</si>
  <si>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</si>
  <si>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</si>
  <si>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</si>
  <si>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</si>
  <si>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</si>
  <si>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</si>
  <si>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</si>
  <si>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</si>
  <si>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</si>
  <si>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</si>
  <si>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</si>
  <si>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</si>
  <si>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</si>
  <si>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</si>
  <si>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</si>
  <si>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</si>
  <si>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</si>
  <si>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</si>
  <si>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</si>
  <si>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</si>
  <si>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</si>
  <si>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</si>
  <si>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</si>
  <si>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</si>
  <si>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</si>
  <si>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</si>
  <si>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</si>
  <si>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</si>
  <si>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</si>
  <si>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</si>
  <si>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</si>
  <si>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</si>
  <si>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</si>
  <si>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</si>
  <si>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</si>
  <si>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</si>
  <si>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</si>
  <si>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</si>
  <si>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</si>
  <si>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</si>
  <si>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</si>
  <si>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</si>
  <si>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</si>
  <si>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</si>
  <si>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</si>
  <si>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</si>
  <si>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</si>
  <si>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</si>
  <si>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</si>
  <si>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</si>
  <si>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</si>
  <si>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</si>
  <si>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</si>
  <si>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</si>
  <si>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</si>
  <si>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</si>
  <si>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</si>
  <si>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</si>
  <si>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</si>
  <si>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</si>
  <si>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</si>
  <si>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</si>
  <si>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</si>
  <si>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</si>
  <si>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</si>
  <si>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</si>
  <si>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</si>
  <si>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</si>
  <si>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</si>
  <si>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</si>
  <si>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</si>
  <si>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</si>
  <si>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</si>
  <si>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</si>
  <si>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</si>
  <si>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</si>
  <si>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</si>
  <si>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</si>
  <si>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</si>
  <si>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</si>
  <si>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</si>
  <si>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</si>
  <si>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</si>
  <si>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</si>
  <si>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</si>
  <si>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</si>
  <si>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</si>
  <si>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</si>
  <si>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</si>
  <si>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</si>
  <si>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</si>
  <si>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</si>
  <si>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</si>
  <si>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</si>
  <si>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</si>
  <si>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</si>
  <si>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</si>
  <si>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</si>
  <si>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</si>
  <si>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</si>
  <si>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</si>
  <si>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</si>
  <si>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</si>
  <si>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</si>
  <si>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</si>
  <si>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</si>
  <si>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</si>
  <si>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</si>
  <si>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</si>
  <si>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</si>
  <si>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</si>
  <si>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</si>
  <si>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</si>
  <si>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</si>
  <si>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</si>
  <si>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</si>
  <si>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</si>
  <si>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</si>
  <si>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</si>
  <si>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</si>
  <si>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</si>
  <si>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</si>
  <si>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</si>
  <si>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</si>
  <si>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</si>
  <si>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</si>
  <si>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</si>
  <si>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</si>
  <si>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</si>
  <si>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</si>
  <si>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</si>
  <si>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</si>
  <si>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</si>
  <si>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</si>
  <si>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</si>
  <si>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</si>
  <si>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</si>
  <si>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</si>
  <si>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</si>
  <si>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</si>
  <si>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</si>
  <si>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</si>
  <si>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</si>
  <si>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</si>
  <si>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</si>
  <si>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</si>
  <si>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</si>
  <si>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</si>
  <si>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</si>
  <si>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</si>
  <si>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</si>
  <si>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</si>
  <si>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</si>
  <si>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</si>
  <si>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</si>
  <si>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</si>
  <si>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</si>
  <si>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</si>
  <si>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</si>
  <si>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</si>
  <si>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</si>
  <si>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</si>
  <si>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</si>
  <si>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</si>
  <si>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</si>
  <si>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</si>
  <si>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</si>
  <si>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</si>
  <si>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</si>
  <si>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</si>
  <si>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</si>
  <si>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</si>
  <si>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</si>
  <si>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</si>
  <si>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</si>
  <si>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</si>
  <si>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</si>
  <si>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</si>
  <si>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</si>
  <si>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</si>
  <si>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</si>
  <si>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</si>
  <si>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</si>
  <si>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</si>
  <si>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</si>
  <si>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</si>
  <si>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</si>
  <si>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</si>
  <si>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</si>
  <si>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</si>
  <si>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</si>
  <si>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</si>
  <si>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</si>
  <si>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</si>
  <si>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</si>
  <si>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</si>
  <si>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</si>
  <si>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</si>
  <si>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</si>
  <si>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</si>
  <si>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</si>
  <si>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</si>
  <si>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</si>
  <si>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</si>
  <si>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</si>
  <si>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</si>
  <si>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</si>
  <si>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</si>
  <si>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</si>
  <si>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</si>
  <si>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</si>
  <si>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</si>
  <si>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</si>
  <si>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</si>
  <si>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</si>
  <si>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</si>
  <si>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</si>
  <si>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</si>
  <si>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</si>
  <si>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</si>
  <si>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</si>
  <si>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</si>
  <si>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</si>
  <si>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</si>
  <si>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</si>
  <si>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</si>
  <si>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</si>
  <si>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</si>
  <si>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</si>
  <si>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</si>
  <si>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</si>
  <si>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</si>
  <si>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</si>
  <si>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</si>
  <si>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</si>
  <si>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</si>
  <si>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</si>
  <si>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</si>
  <si>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</si>
  <si>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</si>
  <si>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</si>
  <si>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</si>
  <si>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</si>
  <si>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</si>
  <si>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</si>
  <si>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</si>
  <si>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</si>
  <si>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</si>
  <si>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</si>
  <si>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</si>
  <si>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</si>
  <si>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</si>
  <si>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</si>
  <si>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</si>
  <si>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</si>
  <si>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</si>
  <si>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</si>
  <si>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</si>
  <si>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</si>
  <si>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</si>
  <si>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</si>
  <si>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</si>
  <si>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</si>
  <si>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</si>
  <si>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</si>
  <si>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</si>
  <si>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</si>
  <si>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</si>
  <si>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</si>
  <si>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</si>
  <si>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</si>
  <si>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</si>
  <si>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</si>
  <si>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</si>
  <si>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</si>
  <si>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</si>
  <si>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</si>
  <si>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</si>
  <si>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</si>
  <si>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</si>
  <si>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</si>
  <si>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</si>
  <si>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</si>
  <si>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</si>
  <si>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</si>
  <si>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</si>
  <si>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</si>
  <si>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</si>
  <si>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</si>
  <si>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</si>
  <si>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</si>
  <si>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</si>
  <si>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</si>
  <si>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</si>
  <si>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</si>
  <si>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</si>
  <si>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</si>
  <si>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</si>
  <si>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</si>
  <si>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</si>
  <si>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</si>
  <si>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</si>
  <si>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</si>
  <si>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</si>
  <si>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</si>
  <si>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</si>
  <si>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</si>
  <si>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</si>
  <si>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</si>
  <si>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</si>
  <si>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</si>
  <si>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</si>
  <si>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</si>
  <si>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</si>
  <si>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</si>
  <si>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</si>
  <si>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</si>
  <si>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</si>
  <si>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</si>
  <si>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</si>
  <si>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</si>
  <si>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</si>
  <si>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</si>
  <si>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</si>
  <si>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</si>
  <si>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</si>
  <si>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</si>
  <si>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</si>
  <si>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</si>
  <si>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</si>
  <si>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</si>
  <si>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</si>
  <si>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</si>
  <si>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</si>
  <si>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</si>
  <si>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</si>
  <si>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</si>
  <si>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</si>
  <si>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</si>
  <si>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</si>
  <si>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</si>
  <si>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</si>
  <si>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</si>
  <si>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</si>
  <si>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</si>
  <si>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</si>
  <si>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</si>
  <si>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</si>
  <si>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</si>
  <si>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</si>
  <si>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</si>
  <si>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</si>
  <si>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</si>
  <si>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</si>
  <si>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</si>
  <si>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</si>
  <si>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</si>
  <si>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</si>
  <si>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</si>
  <si>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</si>
  <si>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</si>
  <si>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</si>
  <si>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</si>
  <si>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</si>
  <si>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</si>
  <si>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</si>
  <si>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</si>
  <si>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</si>
  <si>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</si>
  <si>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</si>
  <si>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</si>
  <si>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</si>
  <si>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</si>
  <si>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</si>
  <si>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</si>
  <si>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</si>
  <si>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</si>
  <si>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</si>
  <si>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</si>
  <si>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</si>
  <si>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</si>
  <si>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</si>
  <si>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</si>
  <si>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</si>
  <si>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</si>
  <si>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</si>
  <si>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</si>
  <si>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</si>
  <si>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</si>
  <si>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</si>
  <si>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</si>
  <si>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</si>
  <si>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</si>
  <si>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</si>
  <si>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</si>
  <si>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</si>
  <si>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</si>
  <si>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</si>
  <si>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</si>
  <si>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</si>
  <si>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</si>
  <si>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</si>
  <si>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</si>
  <si>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</si>
  <si>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</si>
  <si>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</si>
  <si>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</si>
  <si>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</si>
  <si>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</si>
  <si>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</si>
  <si>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</si>
  <si>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</si>
  <si>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</si>
  <si>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</si>
  <si>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</si>
  <si>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</si>
  <si>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</si>
  <si>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</si>
  <si>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</si>
  <si>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</si>
  <si>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</si>
  <si>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</si>
  <si>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</si>
  <si>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</si>
  <si>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</si>
  <si>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</si>
  <si>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</si>
  <si>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</si>
  <si>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</si>
  <si>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</si>
  <si>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</si>
  <si>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</si>
  <si>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</si>
  <si>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</si>
  <si>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</si>
  <si>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</si>
  <si>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</si>
  <si>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</si>
  <si>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</si>
  <si>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</si>
  <si>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</si>
  <si>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</si>
  <si>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</si>
  <si>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</si>
  <si>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</si>
  <si>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</si>
  <si>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</si>
  <si>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</si>
  <si>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</si>
  <si>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</si>
  <si>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</si>
  <si>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</si>
  <si>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</si>
  <si>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</si>
  <si>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</si>
  <si>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</si>
  <si>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</si>
  <si>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</si>
  <si>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</si>
  <si>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</si>
  <si>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</si>
  <si>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</si>
  <si>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</si>
  <si>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</si>
  <si>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</si>
  <si>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</si>
  <si>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</si>
  <si>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</si>
  <si>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</si>
  <si>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</si>
  <si>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</si>
  <si>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</si>
  <si>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</si>
  <si>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</si>
  <si>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</si>
  <si>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</si>
  <si>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</si>
  <si>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</si>
  <si>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</si>
  <si>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</si>
  <si>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</si>
  <si>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</si>
  <si>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</si>
  <si>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</si>
  <si>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</si>
  <si>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</si>
  <si>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</si>
  <si>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</si>
  <si>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</si>
  <si>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</si>
  <si>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</si>
  <si>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</si>
  <si>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</si>
  <si>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</si>
  <si>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</si>
  <si>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</si>
  <si>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</si>
  <si>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</si>
  <si>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</si>
  <si>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</si>
  <si>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</si>
  <si>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</si>
  <si>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</si>
  <si>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</si>
  <si>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</si>
  <si>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</si>
  <si>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</si>
  <si>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</si>
  <si>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</si>
  <si>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</si>
  <si>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</si>
  <si>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</si>
  <si>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</si>
  <si>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</si>
  <si>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</si>
  <si>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</si>
  <si>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</si>
  <si>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</si>
  <si>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</si>
  <si>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</si>
  <si>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</si>
  <si>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</si>
  <si>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</si>
  <si>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</si>
  <si>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</si>
  <si>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</si>
  <si>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</si>
  <si>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</si>
  <si>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</si>
  <si>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</si>
  <si>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</si>
  <si>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</si>
  <si>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</si>
  <si>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</si>
  <si>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</si>
  <si>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</si>
  <si>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</si>
  <si>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</si>
  <si>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</si>
  <si>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</si>
  <si>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</si>
  <si>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</si>
  <si>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</si>
  <si>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</si>
  <si>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</si>
  <si>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</si>
  <si>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</si>
  <si>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</si>
  <si>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</si>
  <si>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</si>
  <si>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</si>
  <si>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</si>
  <si>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</si>
  <si>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</si>
  <si>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</si>
  <si>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</si>
  <si>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</si>
  <si>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</si>
  <si>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</si>
  <si>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</si>
  <si>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</si>
  <si>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</si>
  <si>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</si>
  <si>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</si>
  <si>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</si>
  <si>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</si>
  <si>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</si>
  <si>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</si>
  <si>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</si>
  <si>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</si>
  <si>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</si>
  <si>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</si>
  <si>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</si>
  <si>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</si>
  <si>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</si>
  <si>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</si>
  <si>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</si>
  <si>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</si>
  <si>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</si>
  <si>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</si>
  <si>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</si>
  <si>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</si>
  <si>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</si>
  <si>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</si>
  <si>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</si>
  <si>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</si>
  <si>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</si>
  <si>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</si>
  <si>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</si>
  <si>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</si>
  <si>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</si>
  <si>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</si>
  <si>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</si>
  <si>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</si>
  <si>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</si>
  <si>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</si>
  <si>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</si>
  <si>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</si>
  <si>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</si>
  <si>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</si>
  <si>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</si>
  <si>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</si>
  <si>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</si>
  <si>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</si>
  <si>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</si>
  <si>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</si>
  <si>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</si>
  <si>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</si>
  <si>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</si>
  <si>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</si>
  <si>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</si>
  <si>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</si>
  <si>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</si>
  <si>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</si>
  <si>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</si>
  <si>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</si>
  <si>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</si>
  <si>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</si>
  <si>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</si>
  <si>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</si>
  <si>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</si>
  <si>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</si>
  <si>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</si>
  <si>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</si>
  <si>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</si>
  <si>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</si>
  <si>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</si>
  <si>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</si>
  <si>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</si>
  <si>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</si>
  <si>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</si>
  <si>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</si>
  <si>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</si>
  <si>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</si>
  <si>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</si>
  <si>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</si>
  <si>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</si>
  <si>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</si>
  <si>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</si>
  <si>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</si>
  <si>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</si>
  <si>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</si>
  <si>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</si>
  <si>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</si>
  <si>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</si>
  <si>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</si>
  <si>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</si>
  <si>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</si>
  <si>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</si>
  <si>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</si>
  <si>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</si>
  <si>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</si>
  <si>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</si>
  <si>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</si>
  <si>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</si>
  <si>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</si>
  <si>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</si>
  <si>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</si>
  <si>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</si>
  <si>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</si>
  <si>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</si>
  <si>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</si>
  <si>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</si>
  <si>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</si>
  <si>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</si>
  <si>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</si>
  <si>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</si>
  <si>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</si>
  <si>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</si>
  <si>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</si>
  <si>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</si>
  <si>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</si>
  <si>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</si>
  <si>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</si>
  <si>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</si>
  <si>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</si>
  <si>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</si>
  <si>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</si>
  <si>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</si>
  <si>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</si>
  <si>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</si>
  <si>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</si>
  <si>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</si>
  <si>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</si>
  <si>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</si>
  <si>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</si>
  <si>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</si>
  <si>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</si>
  <si>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</si>
  <si>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</si>
  <si>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</si>
  <si>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</si>
  <si>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</si>
  <si>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</si>
  <si>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</si>
  <si>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</si>
  <si>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</si>
  <si>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</si>
  <si>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</si>
  <si>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</si>
  <si>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</si>
  <si>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</si>
  <si>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</si>
  <si>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</si>
  <si>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</si>
  <si>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</si>
  <si>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</si>
  <si>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</si>
  <si>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</si>
  <si>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</si>
  <si>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</si>
  <si>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</si>
  <si>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</si>
  <si>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</si>
  <si>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</si>
  <si>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</si>
  <si>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</si>
  <si>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</si>
  <si>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</si>
  <si>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</si>
  <si>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</si>
  <si>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</si>
  <si>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</si>
  <si>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</si>
  <si>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</si>
  <si>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</si>
  <si>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</si>
  <si>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</si>
  <si>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</si>
  <si>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</si>
  <si>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</si>
  <si>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</si>
  <si>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</si>
  <si>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</si>
  <si>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</si>
  <si>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</si>
  <si>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</si>
  <si>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</si>
  <si>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</si>
  <si>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</si>
  <si>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</si>
  <si>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</si>
  <si>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</si>
  <si>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</si>
  <si>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</si>
  <si>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</si>
  <si>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</si>
  <si>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</si>
  <si>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</si>
  <si>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</si>
  <si>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</si>
  <si>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</si>
  <si>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</si>
  <si>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</si>
  <si>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</si>
  <si>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</si>
  <si>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</si>
  <si>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</si>
  <si>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</si>
  <si>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</si>
  <si>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</si>
  <si>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</si>
  <si>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</si>
  <si>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</si>
  <si>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</si>
  <si>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</si>
  <si>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</si>
  <si>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</si>
  <si>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</si>
  <si>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</si>
  <si>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</si>
  <si>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</si>
  <si>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</si>
  <si>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</si>
  <si>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</si>
  <si>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</si>
  <si>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</si>
  <si>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</si>
  <si>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</si>
  <si>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</si>
  <si>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</si>
  <si>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</si>
  <si>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</si>
  <si>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</si>
  <si>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</si>
  <si>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</si>
  <si>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</si>
  <si>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</si>
  <si>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</si>
  <si>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</si>
  <si>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</si>
  <si>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</si>
  <si>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</si>
  <si>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</si>
  <si>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</si>
  <si>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</si>
  <si>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</si>
  <si>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</si>
  <si>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</si>
  <si>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</si>
  <si>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</si>
  <si>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</si>
  <si>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</si>
  <si>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</si>
  <si>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</si>
  <si>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</si>
  <si>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</si>
  <si>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</si>
  <si>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</si>
  <si>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</si>
  <si>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</si>
  <si>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</si>
  <si>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</si>
  <si>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</si>
  <si>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</si>
  <si>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</si>
  <si>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</si>
  <si>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</si>
  <si>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</si>
  <si>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</si>
  <si>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</si>
  <si>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</si>
  <si>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</si>
  <si>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</si>
  <si>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</si>
  <si>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</si>
  <si>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</si>
  <si>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</si>
  <si>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</si>
  <si>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</si>
  <si>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</si>
  <si>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</si>
  <si>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</si>
  <si>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</si>
  <si>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</si>
  <si>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</si>
  <si>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</si>
  <si>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</si>
  <si>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</si>
  <si>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</si>
  <si>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</si>
  <si>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</si>
  <si>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</si>
  <si>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</si>
  <si>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</si>
  <si>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</si>
  <si>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</si>
  <si>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</si>
  <si>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</si>
  <si>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</si>
  <si>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</si>
  <si>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</si>
  <si>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</si>
  <si>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</si>
  <si>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</si>
  <si>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</si>
  <si>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</si>
  <si>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</si>
  <si>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</si>
  <si>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</si>
  <si>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</si>
  <si>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</si>
  <si>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</si>
  <si>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</si>
  <si>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</si>
  <si>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</si>
  <si>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</si>
  <si>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</si>
  <si>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</si>
  <si>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</si>
  <si>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</si>
  <si>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</si>
  <si>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</si>
  <si>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</si>
  <si>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</si>
  <si>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</si>
  <si>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</si>
  <si>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</si>
  <si>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</si>
  <si>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</si>
  <si>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</si>
  <si>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</si>
  <si>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</si>
  <si>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</si>
  <si>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</si>
  <si>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</si>
  <si>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</si>
  <si>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</si>
  <si>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</si>
  <si>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</si>
  <si>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</si>
  <si>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</si>
  <si>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</si>
  <si>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</si>
  <si>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</si>
  <si>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</si>
  <si>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</si>
  <si>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</si>
  <si>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</si>
  <si>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</si>
  <si>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</si>
  <si>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</si>
  <si>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</si>
  <si>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</si>
  <si>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</si>
  <si>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</si>
  <si>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</si>
  <si>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</si>
  <si>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</si>
  <si>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</si>
  <si>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</si>
  <si>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</si>
  <si>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</si>
  <si>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</si>
  <si>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</si>
  <si>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</si>
  <si>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</si>
  <si>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</si>
  <si>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</si>
  <si>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</si>
  <si>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</si>
  <si>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</si>
  <si>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</si>
  <si>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</si>
  <si>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</si>
  <si>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</si>
  <si>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</si>
  <si>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</si>
  <si>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</si>
  <si>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</si>
  <si>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</si>
  <si>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</si>
  <si>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</si>
  <si>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</si>
  <si>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</si>
  <si>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</si>
  <si>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</si>
  <si>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</si>
  <si>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</si>
  <si>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</si>
  <si>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</si>
  <si>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</si>
  <si>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</si>
  <si>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</si>
  <si>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</si>
  <si>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</si>
  <si>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</si>
  <si>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</si>
  <si>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</si>
  <si>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</si>
  <si>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</si>
  <si>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</si>
  <si>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</si>
  <si>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</si>
  <si>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</si>
  <si>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</si>
  <si>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</si>
  <si>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</si>
  <si>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</si>
  <si>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</si>
  <si>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</si>
  <si>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</si>
  <si>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</si>
  <si>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</si>
  <si>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</si>
  <si>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</si>
  <si>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</si>
  <si>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</si>
  <si>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</si>
  <si>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</si>
  <si>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</si>
  <si>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</si>
  <si>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</si>
  <si>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</si>
  <si>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</si>
  <si>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</si>
  <si>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</si>
  <si>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</si>
  <si>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</si>
  <si>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</si>
  <si>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</si>
  <si>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</si>
  <si>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</si>
  <si>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</si>
  <si>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</si>
  <si>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</si>
  <si>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</si>
  <si>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</si>
  <si>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</si>
  <si>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</si>
  <si>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</si>
  <si>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</si>
  <si>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</si>
  <si>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</si>
  <si>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</si>
  <si>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</si>
  <si>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</si>
  <si>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</si>
  <si>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</si>
  <si>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</si>
  <si>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</si>
  <si>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</si>
  <si>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</si>
  <si>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</si>
  <si>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</si>
  <si>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</si>
  <si>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</si>
  <si>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</si>
  <si>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</si>
  <si>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</si>
  <si>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</si>
  <si>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</si>
  <si>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</si>
  <si>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</si>
  <si>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</si>
  <si>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</si>
  <si>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</si>
  <si>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</si>
  <si>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</si>
  <si>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</si>
  <si>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</si>
  <si>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</si>
  <si>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</si>
  <si>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</si>
  <si>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</si>
  <si>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</si>
  <si>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</si>
  <si>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</si>
  <si>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</si>
  <si>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</si>
  <si>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</si>
  <si>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</si>
  <si>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</si>
  <si>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</si>
  <si>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</si>
  <si>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</si>
  <si>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</si>
  <si>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</si>
  <si>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</si>
  <si>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</si>
  <si>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</si>
  <si>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</si>
  <si>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</si>
  <si>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</si>
  <si>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</si>
  <si>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</si>
  <si>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</si>
  <si>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</si>
  <si>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</si>
  <si>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</si>
  <si>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</si>
  <si>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</si>
  <si>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</si>
  <si>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</si>
  <si>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</si>
  <si>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</si>
  <si>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</si>
  <si>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</si>
  <si>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</si>
  <si>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</si>
  <si>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</si>
  <si>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</si>
  <si>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</si>
  <si>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</si>
  <si>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</si>
  <si>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</si>
  <si>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</si>
  <si>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</si>
  <si>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</si>
  <si>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</si>
  <si>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</si>
  <si>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</si>
  <si>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</si>
  <si>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</si>
  <si>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</si>
  <si>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</si>
  <si>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</si>
  <si>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</si>
  <si>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</si>
  <si>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</si>
  <si>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</si>
  <si>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</si>
  <si>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</si>
  <si>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</si>
  <si>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</si>
  <si>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</si>
  <si>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</si>
  <si>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</si>
  <si>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</si>
  <si>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</si>
  <si>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</si>
  <si>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</si>
  <si>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</si>
  <si>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</si>
  <si>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</si>
  <si>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</si>
  <si>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</si>
  <si>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</si>
  <si>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</si>
  <si>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</si>
  <si>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</si>
  <si>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</si>
  <si>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</si>
  <si>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</si>
  <si>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</si>
  <si>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</si>
  <si>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</si>
  <si>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</si>
  <si>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</si>
  <si>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</si>
  <si>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</si>
  <si>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</si>
  <si>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</si>
  <si>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</si>
  <si>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</si>
  <si>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</si>
  <si>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</si>
  <si>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</si>
  <si>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</si>
  <si>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</si>
  <si>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</si>
  <si>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</si>
  <si>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</si>
  <si>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</si>
  <si>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</si>
  <si>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</si>
  <si>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</si>
  <si>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</si>
  <si>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</si>
  <si>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</si>
  <si>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</si>
  <si>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</si>
  <si>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</si>
  <si>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</si>
  <si>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</si>
  <si>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</si>
  <si>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</si>
  <si>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</si>
  <si>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</si>
  <si>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</si>
  <si>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</si>
  <si>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</si>
  <si>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</si>
  <si>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</si>
  <si>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</si>
  <si>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</si>
  <si>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</si>
  <si>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</si>
  <si>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</si>
  <si>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</si>
  <si>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</si>
  <si>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</si>
  <si>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</si>
  <si>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</si>
  <si>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</si>
  <si>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</si>
  <si>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</si>
  <si>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</si>
  <si>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</si>
  <si>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</si>
  <si>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</si>
  <si>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</si>
  <si>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</si>
  <si>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</si>
  <si>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</si>
  <si>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</si>
  <si>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</si>
  <si>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</si>
  <si>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</si>
  <si>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</si>
  <si>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</si>
  <si>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</si>
  <si>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</si>
  <si>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</si>
  <si>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</si>
  <si>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</si>
  <si>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</si>
  <si>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</si>
  <si>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</si>
  <si>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</si>
  <si>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</si>
  <si>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</si>
  <si>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</si>
  <si>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</si>
  <si>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</si>
  <si>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</si>
  <si>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</si>
  <si>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</si>
  <si>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</si>
  <si>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</si>
  <si>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</si>
  <si>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</si>
  <si>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</si>
  <si>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</si>
  <si>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</si>
  <si>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</si>
  <si>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</si>
  <si>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</si>
  <si>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</si>
  <si>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</si>
  <si>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</si>
  <si>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</si>
  <si>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</si>
  <si>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</si>
  <si>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</si>
  <si>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</si>
  <si>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</si>
  <si>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</si>
  <si>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</si>
  <si>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</si>
  <si>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</si>
  <si>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</si>
  <si>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</si>
  <si>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</si>
  <si>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</si>
  <si>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</si>
  <si>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</si>
  <si>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</si>
  <si>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</si>
  <si>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</si>
  <si>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</si>
  <si>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</si>
  <si>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</si>
  <si>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</si>
  <si>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</si>
  <si>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</si>
  <si>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</si>
  <si>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</si>
  <si>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</si>
  <si>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</si>
  <si>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</si>
  <si>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</si>
  <si>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</si>
  <si>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</si>
  <si>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</si>
  <si>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</si>
  <si>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</si>
  <si>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</si>
  <si>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</si>
  <si>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</si>
  <si>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</si>
  <si>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</si>
  <si>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</si>
  <si>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</si>
  <si>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</si>
  <si>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</si>
  <si>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</si>
  <si>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</si>
  <si>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</si>
  <si>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</si>
  <si>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</si>
  <si>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</si>
  <si>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</si>
  <si>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</si>
  <si>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</si>
  <si>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</si>
  <si>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</si>
  <si>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</si>
  <si>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</si>
  <si>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</si>
  <si>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</si>
  <si>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</si>
  <si>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</si>
  <si>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</si>
  <si>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</si>
  <si>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</si>
  <si>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</si>
  <si>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</si>
  <si>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</si>
  <si>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</si>
  <si>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</si>
  <si>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</si>
  <si>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</si>
  <si>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</si>
  <si>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</si>
  <si>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</si>
  <si>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</si>
  <si>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</si>
  <si>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</si>
  <si>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</si>
  <si>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</si>
  <si>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</si>
  <si>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</si>
  <si>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</si>
  <si>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</si>
  <si>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</si>
  <si>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</si>
  <si>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</si>
  <si>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</si>
  <si>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</si>
  <si>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</si>
  <si>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</si>
  <si>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</si>
  <si>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</si>
  <si>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</si>
  <si>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</si>
  <si>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</si>
  <si>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</si>
  <si>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</si>
  <si>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</si>
  <si>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</si>
  <si>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</si>
  <si>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</si>
  <si>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</si>
  <si>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</si>
  <si>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</si>
  <si>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</si>
  <si>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</si>
  <si>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</si>
  <si>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</si>
  <si>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</si>
  <si>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</si>
  <si>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</si>
  <si>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</si>
  <si>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</si>
  <si>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</si>
  <si>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</si>
  <si>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</si>
  <si>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</si>
  <si>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</si>
  <si>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</si>
  <si>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</si>
  <si>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</si>
  <si>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</si>
  <si>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</si>
  <si>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</si>
  <si>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</si>
  <si>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</si>
  <si>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</si>
  <si>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</si>
  <si>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</si>
  <si>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</si>
  <si>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</si>
  <si>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</si>
  <si>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</si>
  <si>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</si>
  <si>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</si>
  <si>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</si>
  <si>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</si>
  <si>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</si>
  <si>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</si>
  <si>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</si>
  <si>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</si>
  <si>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</si>
  <si>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</si>
  <si>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</si>
  <si>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</si>
  <si>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</si>
  <si>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</si>
  <si>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</si>
  <si>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</si>
  <si>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</si>
  <si>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</si>
  <si>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</si>
  <si>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</si>
  <si>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</si>
  <si>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</si>
  <si>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</si>
  <si>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</si>
  <si>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</si>
  <si>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</si>
  <si>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</si>
  <si>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</si>
  <si>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</si>
  <si>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</si>
  <si>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</si>
  <si>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</si>
  <si>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</si>
  <si>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</si>
  <si>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</si>
  <si>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</si>
  <si>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</si>
  <si>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</si>
  <si>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</si>
  <si>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</si>
  <si>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</si>
  <si>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</si>
  <si>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</si>
  <si>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</si>
  <si>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</si>
  <si>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</si>
  <si>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</si>
  <si>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</si>
  <si>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</si>
  <si>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</si>
  <si>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</si>
  <si>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</si>
  <si>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</si>
  <si>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</si>
  <si>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</si>
  <si>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</si>
  <si>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</si>
  <si>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</si>
  <si>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</si>
  <si>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</si>
  <si>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</si>
  <si>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</si>
  <si>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</si>
  <si>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</si>
  <si>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</si>
  <si>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</si>
  <si>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</si>
  <si>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</si>
  <si>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</si>
  <si>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</si>
  <si>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</si>
  <si>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</si>
  <si>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</si>
  <si>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</si>
  <si>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</si>
  <si>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</si>
  <si>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</si>
  <si>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</si>
  <si>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</si>
  <si>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</si>
  <si>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</si>
  <si>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</si>
  <si>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</si>
  <si>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</si>
  <si>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</si>
  <si>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</si>
  <si>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</si>
  <si>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</si>
  <si>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</si>
  <si>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</si>
  <si>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</si>
  <si>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</si>
  <si>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</si>
  <si>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</si>
  <si>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</si>
  <si>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</si>
  <si>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</si>
  <si>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</si>
  <si>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</si>
  <si>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</si>
  <si>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</si>
  <si>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</si>
  <si>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</si>
  <si>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</si>
  <si>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</si>
  <si>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</si>
  <si>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</si>
  <si>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</si>
  <si>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</si>
  <si>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</si>
  <si>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</si>
  <si>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</si>
  <si>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</si>
  <si>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</si>
  <si>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</si>
  <si>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</si>
  <si>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</si>
  <si>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</si>
  <si>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</si>
  <si>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</si>
  <si>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</si>
  <si>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</si>
  <si>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</si>
  <si>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</si>
  <si>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</si>
  <si>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</si>
  <si>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</si>
  <si>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</si>
  <si>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</si>
  <si>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</si>
  <si>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</si>
  <si>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</si>
  <si>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</si>
  <si>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</si>
  <si>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</si>
  <si>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</si>
  <si>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</si>
  <si>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</si>
  <si>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</si>
  <si>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</si>
  <si>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</si>
  <si>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</si>
  <si>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</si>
  <si>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</si>
  <si>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</si>
  <si>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</si>
  <si>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</si>
  <si>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</si>
  <si>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</si>
  <si>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</si>
  <si>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</si>
  <si>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</si>
  <si>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</si>
  <si>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</si>
  <si>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</si>
  <si>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</si>
  <si>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</si>
  <si>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</si>
  <si>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</si>
  <si>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</si>
  <si>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</si>
  <si>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</si>
  <si>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</si>
  <si>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</si>
  <si>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</si>
  <si>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</si>
  <si>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</si>
  <si>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</si>
  <si>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</si>
  <si>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</si>
  <si>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</si>
  <si>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</si>
  <si>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</si>
  <si>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</si>
  <si>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</si>
  <si>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</si>
  <si>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</si>
  <si>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</si>
  <si>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</si>
  <si>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</si>
  <si>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</si>
  <si>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</si>
  <si>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</si>
  <si>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</si>
  <si>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</si>
  <si>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</si>
  <si>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</si>
  <si>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</si>
  <si>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</si>
  <si>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</si>
  <si>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</si>
  <si>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</si>
  <si>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</si>
  <si>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</si>
  <si>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</si>
  <si>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</si>
  <si>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</si>
  <si>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</si>
  <si>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</si>
  <si>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</si>
  <si>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</si>
  <si>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</si>
  <si>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</si>
  <si>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</si>
  <si>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</si>
  <si>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</si>
  <si>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</si>
  <si>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</si>
  <si>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</si>
  <si>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</si>
  <si>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</si>
  <si>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</si>
  <si>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</si>
  <si>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</si>
  <si>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</si>
  <si>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</si>
  <si>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</si>
  <si>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</si>
  <si>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</si>
  <si>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</si>
  <si>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</si>
  <si>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</si>
  <si>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</si>
  <si>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</si>
  <si>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</si>
  <si>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</si>
  <si>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</si>
  <si>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</si>
  <si>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</si>
  <si>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</si>
  <si>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</si>
  <si>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</si>
  <si>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</si>
  <si>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</si>
  <si>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</si>
  <si>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</si>
  <si>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</si>
  <si>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</si>
  <si>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</si>
  <si>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</si>
  <si>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</si>
  <si>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</si>
  <si>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</si>
  <si>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</si>
  <si>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</si>
  <si>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</si>
  <si>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</si>
  <si>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</si>
  <si>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</si>
  <si>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</si>
  <si>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</si>
  <si>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</si>
  <si>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</si>
  <si>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</si>
  <si>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</si>
  <si>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</si>
  <si>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</si>
  <si>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</si>
  <si>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</si>
  <si>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</si>
  <si>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</si>
  <si>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</si>
  <si>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</si>
  <si>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</si>
  <si>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</si>
  <si>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</si>
  <si>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</si>
  <si>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</si>
  <si>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</si>
  <si>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</si>
  <si>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</si>
  <si>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</si>
  <si>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</si>
  <si>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</si>
  <si>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</si>
  <si>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</si>
  <si>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</si>
  <si>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</si>
  <si>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</si>
  <si>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</si>
  <si>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</si>
  <si>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</si>
  <si>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</si>
  <si>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</si>
  <si>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</si>
  <si>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</si>
  <si>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</si>
  <si>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</si>
  <si>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</si>
  <si>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</si>
  <si>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</si>
  <si>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</si>
  <si>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</si>
  <si>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</si>
  <si>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</si>
  <si>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</si>
  <si>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</si>
  <si>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</si>
  <si>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</si>
  <si>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</si>
  <si>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</si>
  <si>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</si>
  <si>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</si>
  <si>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</si>
  <si>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</si>
  <si>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</si>
  <si>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</si>
  <si>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</si>
  <si>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</si>
  <si>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</si>
  <si>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</si>
  <si>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</si>
  <si>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</si>
  <si>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</si>
  <si>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</si>
  <si>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</si>
  <si>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</si>
  <si>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</si>
  <si>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</si>
  <si>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</si>
  <si>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</si>
  <si>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</si>
  <si>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</si>
  <si>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</si>
  <si>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</si>
  <si>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</si>
  <si>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</si>
  <si>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</si>
  <si>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</si>
  <si>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</si>
  <si>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</si>
  <si>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</si>
  <si>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</si>
  <si>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</si>
  <si>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</si>
  <si>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</si>
  <si>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</si>
  <si>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</si>
  <si>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</si>
  <si>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</si>
  <si>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</si>
  <si>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</si>
  <si>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</si>
  <si>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</si>
  <si>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</si>
  <si>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</si>
  <si>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</si>
  <si>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</si>
  <si>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</si>
  <si>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</si>
  <si>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</si>
  <si>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</si>
  <si>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</si>
  <si>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</si>
  <si>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</si>
  <si>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</si>
  <si>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</si>
  <si>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</si>
  <si>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</si>
  <si>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</si>
  <si>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</si>
  <si>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</si>
  <si>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</si>
  <si>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</si>
  <si>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</si>
  <si>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</si>
  <si>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</si>
  <si>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</si>
  <si>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</si>
  <si>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</si>
  <si>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</si>
  <si>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</si>
  <si>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</si>
  <si>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</si>
  <si>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</si>
  <si>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</si>
  <si>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</si>
  <si>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</si>
  <si>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</si>
  <si>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</si>
  <si>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</si>
  <si>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</si>
  <si>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</si>
  <si>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</si>
  <si>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</si>
  <si>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</si>
  <si>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</si>
  <si>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</si>
  <si>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</si>
  <si>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</si>
  <si>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</si>
  <si>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</si>
  <si>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</si>
  <si>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</si>
  <si>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</si>
  <si>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</si>
  <si>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</si>
  <si>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</si>
  <si>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</si>
  <si>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</si>
  <si>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</si>
  <si>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</si>
  <si>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</si>
  <si>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</si>
  <si>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</si>
  <si>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</si>
  <si>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</si>
  <si>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</si>
  <si>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</si>
  <si>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</si>
  <si>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</si>
  <si>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</si>
  <si>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</si>
  <si>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</si>
  <si>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</si>
  <si>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</si>
  <si>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</si>
  <si>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</si>
  <si>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</si>
  <si>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</si>
  <si>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</si>
  <si>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</si>
  <si>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</si>
  <si>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</si>
  <si>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</si>
  <si>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</si>
  <si>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</si>
  <si>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</si>
  <si>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</si>
  <si>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</si>
  <si>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</si>
  <si>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</si>
  <si>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</si>
  <si>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</si>
  <si>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</si>
  <si>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</si>
  <si>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</si>
  <si>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</si>
  <si>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</si>
  <si>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</si>
  <si>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</si>
  <si>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</si>
  <si>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</si>
  <si>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</si>
  <si>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</si>
  <si>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</si>
  <si>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</si>
  <si>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</si>
  <si>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</si>
  <si>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</si>
  <si>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</si>
  <si>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</si>
  <si>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</si>
  <si>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</si>
  <si>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</si>
  <si>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</si>
  <si>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</si>
  <si>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</si>
  <si>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</si>
  <si>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</si>
  <si>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</si>
  <si>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</si>
  <si>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</si>
  <si>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</si>
  <si>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</si>
  <si>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</si>
  <si>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</si>
  <si>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</si>
  <si>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</si>
  <si>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</si>
  <si>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</si>
  <si>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</si>
  <si>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</si>
  <si>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</si>
  <si>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</si>
  <si>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</si>
  <si>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</si>
  <si>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</si>
  <si>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</si>
  <si>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</si>
  <si>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</si>
  <si>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</si>
  <si>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</si>
  <si>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</si>
  <si>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</si>
  <si>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</si>
  <si>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</si>
  <si>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</si>
  <si>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</si>
  <si>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</si>
  <si>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</si>
  <si>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</si>
  <si>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</si>
  <si>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</si>
  <si>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</si>
  <si>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</si>
  <si>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</si>
  <si>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</si>
  <si>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</si>
  <si>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</si>
  <si>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</si>
  <si>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</si>
  <si>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</si>
  <si>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</si>
  <si>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</si>
  <si>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</si>
  <si>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</si>
  <si>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</si>
  <si>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</si>
  <si>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</si>
  <si>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</si>
  <si>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</si>
  <si>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</si>
  <si>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</si>
  <si>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</si>
  <si>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</si>
  <si>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</si>
  <si>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</si>
  <si>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</si>
  <si>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</si>
  <si>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</si>
  <si>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</si>
  <si>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</si>
  <si>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</si>
  <si>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</si>
  <si>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</si>
  <si>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</si>
  <si>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</si>
  <si>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</si>
  <si>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</si>
  <si>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</si>
  <si>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</si>
  <si>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</si>
  <si>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</si>
  <si>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</si>
  <si>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</si>
  <si>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</si>
  <si>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</si>
  <si>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</si>
  <si>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</si>
  <si>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</si>
  <si>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</si>
  <si>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</si>
  <si>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</si>
  <si>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</si>
  <si>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</si>
  <si>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PCM-20251130-00001024</t>
  </si>
  <si>
    <t>fire in TE cables inside the monopole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</si>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</sst>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29" dataDxfId="28" headerRowBorderDxfId="26" tableBorderDxfId="27">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328.74829652777407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7.5403009257570375E-2</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45991.6967224537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45991.6967224537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45991.6967224537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45991.6967224537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45991.6967224537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45991.6967224537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45991.6967224537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45991.6967224537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45991.6967224537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45991.6967224537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45991.6967224537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45991.6967224537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45991.6967224537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45991.6967224537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45991.6967224537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45991.6967224537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45991.6967224537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45991.6967224537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45991.6967224537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45991.6967224537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45991.696722337962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45991.696722337962</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45991.696722337962</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45991.696722337962</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45991.696722337962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45991.696722337962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45991.696722337962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45991.696722337962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45991.696722337962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45991.696722337962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45991.696722337962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45991.696722337962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45991.696722337962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45991.696722337962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45991.696722337962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45991.696722337962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45991.696722337962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45991.696722337962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45991.696722337962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45991.696722337962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45991.696722337962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45991.696722337962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45991.696722337962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45991.696722337962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45991.696722337962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45991.696722337962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45991.696722337962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45991.696722337962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45991.696722337962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45991.696722337962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45991.696722337962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45991.696722337962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45991.696722337962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45991.696722337962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45991.696722337962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45991.696722337962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45991.696722337962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45991.696722337962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45991.696722337962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45991.696722337962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45991.696722337962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45991.696722337962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45991.696722337962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45991.696722337962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45991.696722337962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45991.696722337962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45991.696722337962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45991.696722337962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45991.696722337962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45991.696722337962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45991.696722337962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45991.696722337962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45991.696722337962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45991.696722337962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45991.696722337962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45991.696722337962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45991.696722337962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45991.696722337962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45991.696722337962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45991.696722337962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45991.696722337962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45991.696722337962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45991.696722337962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45991.696722337962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45991.696722337962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45991.696722337962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45991.696722337962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45991.696722337962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45991.696722337962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45991.696722337962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45991.696722337962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45991.696722337962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45991.696722337962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45991.696722337962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45991.696722337962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45991.696722337962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45991.696722337962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45991.696722337962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45991.696722337962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45991.696722337962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45991.696722337962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45991.696722337962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45991.696722337962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45991.696722337962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45991.696722337962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45991.696722337962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45991.696722337962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45991.696722337962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45991.696722337962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45991.696722337962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45991.696722337962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45991.696722337962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45991.696722337962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45991.696722337962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45991.696722337962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45991.696722337962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45991.696722337962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45991.696722337962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45991.696722337962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45991.696722337962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45991.696722337962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45991.696722337962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45991.696722337962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45991.696722337962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45991.696722337962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45991.696722337962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45991.696722337962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45991.696722337962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45991.696722337962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45991.696722337962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45991.696722337962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45991.696722337962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45991.696722337962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45991.696722337962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45991.696722337962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45991.696722337962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45991.696722337962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45991.696722337962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45991.696722337962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45991.696722337962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45991.696722337962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45991.696722337962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45991.696722337962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45991.696722337962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45991.696722337962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45991.696722337962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45991.696722337962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45991.696722337962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45991.696722337962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45991.696722337962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45991.696722337962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45991.696722337962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45991.696722337962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45991.696722337962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45991.696722337962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45991.696722337962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45991.696722337962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45991.696722337962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45991.696722337962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45991.696722337962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45991.696722337962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45991.696722337962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45991.696722337962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45991.696722337962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45991.696722337962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45991.696722337962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45991.696722337962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45991.696722337962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45991.696722337962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45991.696722337962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45991.696722337962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45991.696722337962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45991.696722337962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45991.696722337962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45991.696722337962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45991.696722337962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45991.696722337962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45991.696722337962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45991.696722337962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45991.696722337962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45991.696722337962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45991.696722337962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45991.696722337962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45991.696722337962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45991.696722337962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45991.696722337962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45991.696722337962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45991.696722337962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45991.696722337962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45991.696722337962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45991.696722337962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45991.696722337962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45991.696722337962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45991.696722337962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45991.696722337962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45991.696722337962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45991.696722337962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45991.696722337962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45991.696722337962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45991.696722337962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45991.696722337962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45991.696722337962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45991.696722337962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45991.696722337962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45991.696722337962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45991.696722337962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45991.696722337962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45991.696722337962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45991.696722337962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45991.696722337962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45991.696722337962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45991.696722337962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45991.696722337962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45991.696722337962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45991.696722337962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45991.696722337962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45991.696722337962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45991.696722337962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45991.696722337962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45991.696722337962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45991.696722337962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45991.696722337962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45991.696722337962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45991.696722337962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45991.696722337962</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45991.696722337962</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45991.696722337962</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45991.696722337962</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166.69688449073874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7.309303472218744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45991.6967224537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45991.6967224537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45991.6967224537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45991.6967224537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45991.6967224537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45991.6967224537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45991.6967224537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45991.6967224537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45991.6967224537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45991.6967224537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45991.6967224537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45991.6967224537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45991.6967224537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45991.6967224537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45991.6967224537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45991.6967224537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45991.6967224537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45991.6967224537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45991.6967224537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45991.6967224537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45991.6967224537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45991.6967224537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45991.6967224537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45991.6967224537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45991.6967224537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45991.6967224537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45991.6967224537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45991.6967224537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45991.6967224537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45991.6967224537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45991.6967224537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45991.6967224537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45991.6967224537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45991.6967224537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45991.6967224537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45991.6967224537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45991.6967224537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45991.6967224537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45991.6967224537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45991.6967224537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45991.6967224537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45991.6967224537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45991.6967224537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45991.6967224537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45991.6967224537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45991.6967224537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45991.6967224537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45991.6967224537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45991.6967224537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45991.6967224537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45991.6967224537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45991.6967224537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45991.6967224537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45991.6967224537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45991.6967224537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45991.6967224537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45991.6967224537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45991.6967224537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45991.6967224537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45991.6967224537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45991.6967224537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45991.6967224537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45991.6967224537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45991.6967224537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45991.6967224537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45991.6967224537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45991.6967224537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45991.6967224537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45991.6967224537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45991.6967224537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45991.6967224537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45991.6967224537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45991.6967224537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45991.6967224537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45991.6967224537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45991.6967224537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45991.6967224537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45991.6967224537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45991.6967224537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45991.6967224537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45991.6967224537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45991.6967224537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45991.6967224537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45991.6967224537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45991.6967224537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45991.6967224537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45991.6967224537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45991.6967224537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45991.6967224537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45991.6967224537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45991.6967224537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45991.6967224537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45991.6967224537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45991.6967224537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45991.6967224537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45991.6967224537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45991.6967224537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45991.6967224537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45991.6967224537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45991.6967224537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45991.6967224537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45991.6967224537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45991.6967224537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45991.6967224537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45991.6967224537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45991.6967224537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45991.6967224537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45991.6967224537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45991.6967224537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45991.6967224537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45991.6967224537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45991.6967224537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45991.6967224537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45991.6967224537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45991.6967224537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45991.6967224537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45991.6967224537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45991.6967224537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45991.6967224537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45991.6967224537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45991.6967224537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45991.6967224537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45991.6967224537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45991.6967224537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45991.6967224537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45991.6967224537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45991.6967224537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45991.6967224537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45991.6967224537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45991.6967224537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45991.6967224537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45991.6967224537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45991.6967224537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45991.6967224537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45991.6967224537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45991.6967224537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45991.6967224537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45991.6967224537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45991.6967224537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45991.6967224537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45991.6967224537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45991.6967224537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45991.6967224537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45991.6967224537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45991.6967224537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45991.6967224537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45991.6967224537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45991.6967224537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45991.6967224537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45991.6967224537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45991.6967224537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45991.6967224537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45991.6967224537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45991.6967224537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45991.6967224537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45991.6967224537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45991.6967224537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45991.6967224537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45991.6967224537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45991.6967224537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45991.6967224537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45991.6967224537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45991.6967224537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45991.6967224537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45991.6967224537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45991.6967224537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45991.6967224537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45991.6967224537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45991.6967224537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45991.6967224537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45991.6967224537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45991.6967224537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45991.6967224537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45991.6967224537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45991.6967224537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45991.6967224537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45991.6967224537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45991.6967224537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45991.6967224537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45991.6967224537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45991.6967224537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45991.6967224537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45991.6967224537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45991.6967224537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45991.6967224537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45991.6967224537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45991.6967224537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45991.6967224537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45991.6967224537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45991.6967224537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45991.6967224537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45991.6967224537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45991.6967224537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45991.6967224537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45991.6967224537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45991.6967224537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45991.6967224537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45991.6967224537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45991.6967224537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45991.6967224537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45991.6967224537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45991.6967224537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45991.6967224537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45991.6967224537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45991.6967224537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45991.6967224537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45991.6967224537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45991.6967224537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45991.6967224537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45991.6967224537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45991.6967224537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45991.6967224537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45991.6967224537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45991.6967224537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45991.6967224537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45991.6967224537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45991.6967224537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45991.6967224537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45991.6967224537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45991.6967224537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45991.6967224537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45991.6967224537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45991.6967224537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45991.6967224537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45991.6967224537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45991.6967224537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45991.6967224537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45991.6967224537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45991.6967224537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45991.6967224537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45991.6967224537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45991.6967224537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45991.6967224537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45991.6967224537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45991.6967224537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45991.6967224537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45991.6967224537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45991.6967224537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45991.6967224537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45991.6967224537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45991.6967224537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45991.6967224537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45991.6967224537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45991.6967224537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45991.6967224537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45991.6967224537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45991.6967224537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45991.6967224537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45991.6967224537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45991.6967224537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45991.6967224537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45991.6967224537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45991.6967224537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45991.6967224537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45991.6967224537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45991.6967224537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45991.6967224537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45991.6967224537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45991.6967224537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45991.6967224537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45991.6967224537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45991.6967224537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45991.6967224537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45991.6967224537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45991.6967224537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45991.6967224537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45991.6967224537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45991.6967224537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45991.6967224537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45991.6967224537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45991.6967224537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45991.6967224537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45991.6967224537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45991.6967224537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45991.6967224537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45991.6967224537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45991.6967224537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45991.6967224537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45991.6967224537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45991.6967224537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45991.6967224537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45991.6967224537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45991.6967224537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45991.6967224537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45991.6967224537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45991.6967224537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45991.6967224537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45991.6967224537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45991.6967224537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45991.6967224537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45991.6967224537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45991.6967224537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45991.6967224537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45991.6967224537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45991.6967224537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45991.6967224537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45991.6967224537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45991.6967224537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45991.6967224537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45991.6967224537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45991.6967224537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45991.6967224537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45991.6967224537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45991.6967224537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45991.6967224537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45991.6967224537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45991.6967224537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45991.6967224537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45991.6967224537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45991.6967224537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45991.6967224537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45991.6967224537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45991.6967224537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45991.6967224537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45991.6967224537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45991.6967224537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45991.6967224537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45991.6967224537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45991.6967224537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45991.6967224537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45991.6967224537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45991.6967224537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45991.6967224537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45991.6967224537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45991.6967224537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45991.6967224537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45991.6967224537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45991.6967224537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45991.6967224537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45991.6967224537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45991.6967224537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45991.6967224537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45991.6967224537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45991.6967224537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45991.6967224537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45991.6967224537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45991.6967224537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45991.6967224537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45991.6967224537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45991.6967224537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45991.6967224537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45991.6967224537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45991.6967224537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45991.6967224537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45991.6967224537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45991.6967224537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45991.6967224537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45991.6967224537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45991.6967224537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45991.6967224537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45991.6967224537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45991.6967224537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45991.6967224537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45991.6967224537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45991.6967224537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45991.6967224537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45991.6967224537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45991.6967224537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45991.6967224537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45991.6967224537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45991.6967224537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45991.6967224537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45991.6967224537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45991.6967224537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45991.6967224537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45991.6967224537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45991.6967224537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45991.6967224537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45991.6967224537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45991.6967224537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45991.6967224537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45991.6967224537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45991.6967224537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45991.6967224537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45991.6967224537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45991.6967224537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45991.6967224537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45991.6967224537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45991.6967224537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45991.6967224537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45991.6967224537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45991.6967224537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45991.6967224537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45991.6967224537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45991.6967224537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45991.6967224537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45991.6967224537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45991.6967224537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45991.6967224537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45991.6967224537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45991.6967224537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45991.6967224537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45991.6967224537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45991.6967224537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45991.6967224537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45991.6967224537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45991.6967224537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45991.6967224537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45991.6967224537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45991.6967224537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45991.6967224537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45991.6967224537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45991.6967224537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45991.6967224537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45991.6967224537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45991.6967224537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45991.6967224537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45991.6967224537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45991.6967224537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45991.6967224537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45991.6967224537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45991.6967224537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45991.6967224537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45991.6967224537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45991.6967224537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45991.6967224537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45991.6967224537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45991.6967224537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45991.6967224537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45991.6967224537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45991.6967224537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45991.6967224537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45991.6967224537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45991.6967224537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45991.6967224537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45991.6967224537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45991.6967224537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45991.6967224537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45991.6967224537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45991.6967224537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45991.6967224537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45991.6967224537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45991.6967224537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45991.6967224537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45991.6967224537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45991.6967224537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45991.6967224537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45991.6967224537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45991.6967224537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45991.6967224537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45991.6967224537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45991.6967224537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45991.6967224537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45991.6967224537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45991.6967224537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45991.6967224537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45991.6967224537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45991.6967224537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45991.6967224537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45991.6967224537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45991.6967224537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45991.6967224537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45991.6967224537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45991.6967224537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45991.6967224537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45991.6967224537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45991.6967224537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45991.6967224537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45991.6967224537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45991.6967224537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45991.6967224537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45991.6967224537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45991.6967224537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45991.6967224537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45991.6967224537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45991.6967224537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45991.6967224537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45991.6967224537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45991.6967224537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45991.6967224537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45991.6967224537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45991.6967224537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45991.6967224537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45991.6967224537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45991.6967224537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45991.6967224537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45991.6967224537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45991.6967224537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45991.6967224537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45991.6967224537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45991.6967224537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45991.6967224537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45991.6967224537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45991.6967224537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45991.6967224537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45991.6967224537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45991.6967224537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45991.6967224537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45991.6967224537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45991.6967224537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45991.6967224537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45991.6967224537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45991.6967224537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45991.6967224537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45991.6967224537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45991.6967224537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45991.6967224537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45991.6967224537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45991.6967224537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45991.6967224537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45991.6967224537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45991.6967224537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45991.6967224537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45991.6967224537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45991.6967224537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45991.6967224537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45991.6967224537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45991.6967224537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45991.6967224537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45991.6967224537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45991.6967224537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45991.6967224537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45991.6967224537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45991.6967224537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45991.6967224537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45991.6967224537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45991.6967224537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45991.6967224537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45991.6967224537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45991.6967224537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45991.6967224537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45991.6967224537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45991.6967224537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45991.6967224537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45991.6967224537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45991.6967224537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45991.6967224537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45991.6967224537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45991.6967224537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45991.6967224537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45991.6967224537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45991.6967224537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45991.6967224537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45991.6967224537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45991.6967224537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45991.6967224537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45991.6967224537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45991.6967224537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45991.6967224537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45991.6967224537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45991.6967224537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45991.6967224537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45991.6967224537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45991.6967224537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45991.6967224537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45991.6967224537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45991.6967224537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45991.6967224537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45991.6967224537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45991.6967224537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45991.6967224537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45991.6967224537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45991.6967224537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45991.6967224537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45991.6967224537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45991.6967224537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45991.6967224537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45991.6967224537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45991.6967224537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45991.6967224537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45991.6967224537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45991.6967224537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45991.6967224537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45991.6967224537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45991.6967224537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45991.6967224537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45991.6967224537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45991.6967224537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45991.6967224537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45991.6967224537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45991.6967224537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45991.6967224537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45991.6967224537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45991.6967224537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45991.6967224537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45991.6967224537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45991.6967224537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45991.6967224537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45991.6967224537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45991.6967224537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45991.6967224537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45991.6967224537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45991.6967224537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45991.6967224537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45991.6967224537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45991.6967224537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45991.6967224537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45991.6967224537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45991.6967224537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45991.6967224537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45991.6967224537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45991.6967224537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45991.6967224537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45991.6967224537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45991.6967224537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45991.6967224537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45991.6967224537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45991.6967224537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45991.6967224537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45991.6967224537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45991.6967224537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45991.6967224537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45991.6967224537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45991.6967224537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45991.6967224537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45991.6967224537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45991.6967224537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45991.6967224537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45991.6967224537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45991.6967224537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45991.6967224537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45991.6967224537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45991.6967224537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45991.6967224537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45991.6967224537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45991.6967224537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45991.6967224537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45991.6967224537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45991.6967224537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45991.6967224537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45991.6967224537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45991.6967224537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45991.6967224537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45991.6967224537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45991.6967224537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45991.6967224537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45991.6967224537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45991.6967224537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45991.6967224537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45991.6967224537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45991.6967224537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45991.6967224537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45991.6967224537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45991.6967224537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45991.6967224537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45991.6967224537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45991.6967224537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45991.6967224537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45991.6967224537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45991.6967224537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45991.6967224537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45991.6967224537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45991.6967224537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45991.6967224537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45991.6967224537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45991.6967224537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45991.6967224537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45991.6967224537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45991.6967224537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45991.6967224537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45991.6967224537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45991.6967224537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45991.6967224537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45991.6967224537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45991.6967224537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45991.6967224537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45991.6967224537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45991.6967224537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45991.6967224537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45991.6967224537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45991.6967224537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45991.6967224537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45991.6967224537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45991.6967224537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45991.6967224537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45991.6967224537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45991.6967224537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45991.6967224537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45991.6967224537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45991.6967224537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45991.6967224537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45991.6967224537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45991.6967224537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45991.6967224537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45991.6967224537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45991.6967224537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45991.6967224537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45991.6967224537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45991.6967224537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45991.6967224537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45991.6967224537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45991.6967224537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45991.6967224537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45991.6967224537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45991.6967224537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45991.6967224537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45991.6967224537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45991.6967224537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45991.6967224537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45991.6967224537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45991.6967224537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45991.6967224537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45991.6967224537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45991.6967224537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45991.6967224537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45991.6967224537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45991.6967224537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45991.6967224537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45991.6967224537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45991.6967224537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45991.6967224537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45991.6967224537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45991.6967224537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45991.6967224537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45991.6967224537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45991.6967224537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45991.6967224537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45991.6967224537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45991.6967224537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45991.6967224537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45991.6967224537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45991.6967224537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45991.6967224537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45991.6967224537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45991.6967224537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45991.6967224537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45991.6967224537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45991.6967224537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45991.6967224537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45991.6967224537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45991.6967224537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45991.6967224537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45991.6967224537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45991.6967224537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45991.6967224537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45991.6967224537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45991.6967224537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45991.6967224537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45991.6967224537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45991.6967224537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45991.6967224537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45991.6967224537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45991.6967224537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45991.6967224537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45991.6967224537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45991.6967224537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45991.6967224537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45991.6967224537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45991.6967224537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45991.6967224537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45991.6967224537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45991.6967224537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45991.6967224537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45991.6967224537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45991.6967224537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45991.6967224537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45991.6967224537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45991.6967224537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45991.6967224537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45991.6967224537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45991.6967224537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45991.6967224537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45991.6967224537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45991.6967224537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45991.6967224537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45991.6967224537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45991.6967224537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45991.6967224537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45991.6967224537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45991.6967224537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45991.6967224537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45991.6967224537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45991.6967224537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45991.6967224537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45991.6967224537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45991.6967224537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45991.6967224537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45991.6967224537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45991.6967224537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45991.6967224537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45991.6967224537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45991.6967224537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45991.6967224537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45991.6967224537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45991.6967224537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45991.6967224537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45991.6967224537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45991.6967224537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45991.6967224537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45991.6967224537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45991.6967224537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45991.6967224537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45991.6967224537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45991.6967224537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45991.6967224537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45991.6967224537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45991.6967224537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45991.6967224537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45991.6967224537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45991.6967224537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45991.6967224537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45991.6967224537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45991.6967224537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45991.6967224537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45991.6967224537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45991.6967224537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45991.6967224537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45991.6967224537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45991.6967224537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45991.6967224537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45991.6967224537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45991.6967224537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45991.6967224537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45991.6967224537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45991.6967224537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45991.6967224537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45991.6967224537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45991.6967224537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45991.6967224537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45991.6967224537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45991.6967224537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45991.6967224537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45991.6967224537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45991.6967224537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45991.6967224537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45991.6967224537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45991.6967224537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45991.6967224537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45991.6967224537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45991.6967224537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45991.6967224537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45991.6967224537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45991.6967224537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45991.6967224537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45991.6967224537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45991.6967224537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45991.6967224537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45991.6967224537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45991.6967224537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45991.6967224537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45991.6967224537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45991.6967224537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45991.6967224537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45991.6967224537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45991.6967224537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45991.6967224537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45991.6967224537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45991.6967224537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45991.6967224537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45991.6967224537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45991.6967224537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45991.6967224537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45991.6967224537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45991.6967224537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45991.6967224537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45991.6967224537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45991.6967224537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45991.6967224537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45991.6967224537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45991.6967224537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45991.6967224537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45991.6967224537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45991.6967224537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45991.6967224537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45991.6967224537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45991.6967224537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45991.6967224537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45991.6967224537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45991.6967224537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45991.6967224537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45991.6967224537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45991.6967224537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45991.6967224537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45991.6967224537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45991.6967224537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45991.6967224537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45991.6967224537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45991.6967224537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45991.6967224537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45991.6967224537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45991.6967224537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45991.6967224537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45991.6967224537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45991.6967224537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45991.6967224537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45991.6967224537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45991.6967224537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45991.6967224537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45991.6967224537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45991.6967224537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45991.6967224537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45991.6967224537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45991.6967224537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45991.6967224537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45991.6967224537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45991.6967224537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45991.6967224537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45991.6967224537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45991.6967224537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45991.6967224537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45991.6967224537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45991.6967224537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45991.6967224537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45991.6967224537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45991.6967224537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45991.6967224537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45991.6967224537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45991.6967224537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45991.6967224537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45991.6967224537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45991.6967224537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45991.6967224537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45991.6967224537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45991.6967224537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45991.6967224537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45991.6967224537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45991.6967224537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45991.6967224537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45991.6967224537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45991.6967224537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45991.6967224537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45991.6967224537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45991.6967224537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45991.6967224537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45991.6967224537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45991.6967224537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45991.6967224537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45991.6967224537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45991.6967224537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45991.6967224537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45991.6967224537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45991.6967224537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45991.6967224537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45991.6967224537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45991.6967224537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45991.6967224537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45991.6967224537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45991.6967224537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45991.6967224537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45991.6967224537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45991.6967224537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45991.6967224537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45991.6967224537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45991.6967224537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45991.6967224537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45991.6967224537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45991.6967224537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45991.6967224537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45991.6967224537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45991.6967224537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45991.6967224537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45991.6967224537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45991.6967224537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45991.6967224537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45991.6967224537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45991.6967224537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45991.6967224537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45991.6967224537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45991.6967224537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45991.6967224537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45991.6967224537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45991.6967224537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45991.6967224537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45991.6967224537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45991.6967224537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45991.6967224537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45991.6967224537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45991.6967224537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45991.6967224537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45991.6967224537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45991.6967224537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45991.6967224537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45991.6967224537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45991.6967224537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45991.6967224537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45991.6967224537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45991.6967224537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45991.6967224537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45991.6967224537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45991.6967224537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45991.6967224537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45991.6967224537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45991.6967224537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45991.6967224537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45991.6967224537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45991.6967224537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45991.6967224537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45991.6967224537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45991.6967224537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45991.6967224537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45991.6967224537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45991.6967224537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45991.6967224537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45991.6967224537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45991.6967224537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45991.6967224537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45991.6967224537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45991.6967224537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45991.6967224537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45991.6967224537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45991.6967224537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45991.6967224537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45991.6967224537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45991.6967224537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45991.6967224537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45991.6967224537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45991.6967224537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45991.6967224537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45991.6967224537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45991.6967224537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45991.6967224537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45991.6967224537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45991.6967224537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45991.6967224537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45991.6967224537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45991.6967224537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45991.6967224537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288.21600486110401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38454</v>
      </c>
      <c r="E3" s="91" t="s">
        <v>39106</v>
      </c>
      <c r="F3" s="92">
        <v>45991.625289351854</v>
      </c>
      <c r="G3" s="93">
        <f t="shared" ref="G3:G35" ca="1" si="0">IFERROR(NOW()-F3,"")</f>
        <v>7.1433101846196223E-2</v>
      </c>
      <c r="H3" s="92">
        <v>45990.97724537037</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45991.6967224537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45991.6967224537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45991.6967224537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45991.6967224537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45991.6967224537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45991.6967224537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45991.6967224537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45991.6967224537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45991.6967224537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45991.6967224537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45991.6967224537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45991.6967224537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45991.6967224537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45991.6967224537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45991.6967224537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45991.6967224537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45991.6967224537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45991.6967224537</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45991.6967224537</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45991.6967224537</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45991.6967224537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45991.6967224537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45991.6967224537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45991.6967224537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45991.6967224537</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0"/>
      <c r="E29" s="91"/>
      <c r="F29" s="92"/>
      <c r="G29" s="93">
        <f t="shared" ca="1" si="0"/>
        <v>45991.6967224537</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45991.6967224537</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45991.6967224537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45991.6967224537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45991.6967224537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45991.6967224537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45991.6967224537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45991.6967224537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45991.6967224537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45991.6967224537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45991.6967224537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45991.6967224537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45991.6967224537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45991.6967224537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45991.6967224537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45991.6967224537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45991.6967224537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45991.6967224537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45991.6967224537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45991.6967224537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45991.6967224537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45991.6967224537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45991.6967224537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45991.6967224537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45991.6967224537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45991.6967224537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45991.6967224537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45991.6967224537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45991.6967224537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45991.6967224537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45991.6967224537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45991.6967224537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45991.6967224537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45991.6967224537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45991.6967224537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45991.6967224537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45991.6967224537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45991.6967224537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45991.6967224537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45991.6967224537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45991.6967224537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45991.6967224537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45991.6967224537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45991.6967224537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45991.6967224537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45991.6967224537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45991.6967224537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45991.6967224537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45991.6967224537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45991.6967224537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45991.6967224537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45991.6967224537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45991.6967224537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45991.6967224537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45991.6967224537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45991.6967224537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45991.6967224537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45991.6967224537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45991.6967224537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45991.6967224537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45991.6967224537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45991.6967224537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45991.6967224537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45991.6967224537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45991.6967224537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45991.6967224537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45991.6967224537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45991.6967224537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45991.6967224537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45991.6967224537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45991.6967224537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45991.6967224537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45991.6967224537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45991.6967224537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45991.6967224537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45991.6967224537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45991.6967224537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45991.6967224537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45991.6967224537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45991.6967224537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45991.6967224537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45991.6967224537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45991.6967224537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45991.6967224537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45991.6967224537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45991.6967224537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45991.6967224537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45991.6967224537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45991.6967224537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45991.6967224537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45991.6967224537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45991.6967224537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45991.6967224537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45991.6967224537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45991.6967224537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45991.6967224537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45991.6967224537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45991.6967224537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45991.6967224537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45991.6967224537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45991.6967224537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45991.6967224537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45991.6967224537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45991.6967224537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45991.6967224537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45991.6967224537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45991.6967224537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45991.6967224537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45991.6967224537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45991.6967224537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45991.6967224537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45991.6967224537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45991.6967224537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45991.6967224537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45991.6967224537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45991.6967224537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45991.6967224537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45991.6967224537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45991.6967224537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45991.6967224537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45991.6967224537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45991.6967224537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45991.6967224537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45991.6967224537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45991.6967224537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45991.6967224537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45991.6967224537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45991.6967224537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45991.6967224537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45991.6967224537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45991.6967224537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45991.6967224537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45991.6967224537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45991.6967224537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45991.6967224537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45991.6967224537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45991.6967224537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45991.6967224537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45991.6967224537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45991.6967224537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45991.6967224537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45991.6967224537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45991.6967224537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45991.6967224537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45991.6967224537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45991.6967224537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45991.6967224537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45991.6967224537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45991.6967224537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45991.6967224537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45991.6967224537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45991.6967224537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45991.6967224537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45991.6967224537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45991.6967224537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45991.6967224537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45991.6967224537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45991.6967224537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45991.6967224537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45991.6967224537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45991.6967224537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45991.6967224537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45991.6967224537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45991.6967224537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45991.6967224537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45991.6967224537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45991.6967224537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45991.6967224537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45991.6967224537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45991.6967224537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45991.6967224537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45991.6967224537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45991.6967224537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45991.6967224537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45991.6967224537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45991.6967224537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45991.6967224537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45991.6967224537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45991.6967224537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45991.6967224537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45991.6967224537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45991.6967224537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45991.6967224537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45991.6967224537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45991.6967224537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45991.6967224537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45991.6967224537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45991.6967224537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45991.6967224537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45991.6967224537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45991.6967224537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45991.6967224537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45991.6967224537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45991.6967224537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45991.6967224537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45991.6967224537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45991.6967224537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45991.6967224537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45991.6967224537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45991.6967224537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45991.6967224537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45991.6967224537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45991.6967224537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45991.6967224537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45991.6967224537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45991.6967224537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45991.6967224537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45991.6967224537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45991.6967224537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45991.6967224537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45991.6967224537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45991.6967224537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45991.6967224537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45991.6967224537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45991.6967224537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45991.6967224537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45991.6967224537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45991.6967224537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45991.6967224537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45991.6967224537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45991.6967224537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45991.6967224537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45991.6967224537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45991.6967224537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45991.6967224537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45991.6967224537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45991.6967224537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45991.6967224537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45991.6967224537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45991.6967224537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45991.6967224537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45991.6967224537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45991.6967224537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45991.6967224537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45991.6967224537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45991.6967224537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45991.6967224537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45991.6967224537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45991.6967224537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45991.6967224537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45991.6967224537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45991.6967224537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45991.6967224537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45991.6967224537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45991.6967224537</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workbookViewId="0">
      <selection activeCell="A8" sqref="A8:X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99.864662268511893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65.507845138883567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43.035611342587799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10.323423842586635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0.71681504628941184</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0.11385208332649199</v>
      </c>
      <c r="H7" s="38">
        <v>45991.576782407406</v>
      </c>
      <c r="I7" s="37" t="str">
        <f>IFERROR(VLOOKUP(D7,DB!A:F,6,0),"")</f>
        <v>SCECO</v>
      </c>
      <c r="J7" s="37" t="str">
        <f>IFERROR(VLOOKUP(D7,DB!A:G,7,0),"")</f>
        <v>Good</v>
      </c>
      <c r="K7" s="37" t="s">
        <v>39209</v>
      </c>
      <c r="L7" s="37" t="str">
        <f>IFERROR(VLOOKUP(D7,DB!A:I,9,0),"")</f>
        <v>Latis</v>
      </c>
    </row>
    <row r="8" spans="1:13">
      <c r="A8" s="37"/>
      <c r="B8" s="37" t="str">
        <f>IFERROR(VLOOKUP(D8,DB!A:K,11,0),"")</f>
        <v/>
      </c>
      <c r="C8" s="37"/>
      <c r="D8" s="37"/>
      <c r="E8" s="37"/>
      <c r="F8" s="38"/>
      <c r="G8" s="135">
        <f ca="1">IFERROR(NOW()-F8,"")</f>
        <v>45991.6967224537</v>
      </c>
      <c r="H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45991.6967224537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45991.6967224537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45991.6967224537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45991.6967224537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45991.6967224537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45991.6967224537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45991.6967224537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45991.6967224537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45991.6967224537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45991.6967224537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45991.6967224537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45991.6967224537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45991.6967224537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45991.6967224537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45991.6967224537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45991.6967224537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45991.6967224537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45991.6967224537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45991.6967224537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45991.6967224537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45991.6967224537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45991.6967224537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45991.6967224537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45991.6967224537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45991.6967224537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45991.6967224537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45991.6967224537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45991.6967224537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45991.6967224537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45991.6967224537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45991.6967224537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45991.6967224537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45991.6967224537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45991.6967224537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45991.6967224537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45991.6967224537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45991.6967224537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45991.6967224537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45991.6967224537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45991.6967224537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45991.6967224537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45991.6967224537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45991.6967224537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45991.6967224537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45991.6967224537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45991.6967224537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45991.6967224537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45991.6967224537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45991.6967224537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45991.6967224537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45991.6967224537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45991.6967224537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45991.6967224537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45991.6967224537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45991.6967224537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45991.6967224537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45991.6967224537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45991.6967224537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45991.6967224537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45991.6967224537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45991.6967224537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45991.6967224537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45991.6967224537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45991.6967224537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45991.6967224537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45991.6967224537</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45991.6967224537</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45991.6967224537</v>
      </c>
      <c r="H76" s="38"/>
      <c r="I76" s="37" t="str">
        <f>IFERROR(VLOOKUP(D76,DB!A:F,6,0),"")</f>
        <v/>
      </c>
      <c r="J76" s="37" t="str">
        <f>IFERROR(VLOOKUP(D76,DB!A:G,7,0),"")</f>
        <v/>
      </c>
      <c r="K76" s="37"/>
      <c r="L76" s="37" t="str">
        <f>IFERROR(VLOOKUP(D76,DB!A:I,9,0),"")</f>
        <v/>
      </c>
    </row>
    <row r="77" spans="1:12">
      <c r="A77" s="151"/>
      <c r="B77" s="151" t="str">
        <f>IFERROR(VLOOKUP(D77,DB!A:K,11,0),"")</f>
        <v/>
      </c>
      <c r="C77" s="151"/>
      <c r="D77" s="151"/>
      <c r="E77" s="151"/>
      <c r="F77" s="152"/>
      <c r="G77" s="153">
        <f ca="1">IFERROR(NOW()-F77,"")</f>
        <v>45991.6967224537</v>
      </c>
      <c r="H77" s="152"/>
      <c r="I77" s="151" t="str">
        <f>IFERROR(VLOOKUP(D77,DB!A:F,6,0),"")</f>
        <v/>
      </c>
      <c r="J77" s="151" t="str">
        <f>IFERROR(VLOOKUP(D77,DB!A:G,7,0),"")</f>
        <v/>
      </c>
      <c r="K77" s="151"/>
      <c r="L77" s="151" t="str">
        <f>IFERROR(VLOOKUP(D77,DB!A:I,9,0),"")</f>
        <v/>
      </c>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45991.6967224537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45991.6967224537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45991.6967224537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45991.6967224537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45991.6967224537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45991.6967224537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45991.6967224537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45991.6967224537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45991.6967224537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45991.6967224537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45991.6967224537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45991.6967224537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45991.6967224537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45991.6967224537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45991.6967224537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45991.6967224537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45991.6967224537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45991.6967224537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45991.6967224537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45991.6967224537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45991.6967224537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45991.6967224537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45991.6967224537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45991.6967224537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45991.6967224537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45991.6967224537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45991.6967224537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45991.6967224537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45991.6967224537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45991.6967224537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45991.6967224537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45991.6967224537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45991.6967224537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45991.6967224537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45991.6967224537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45991.6967224537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45991.6967224537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45991.6967224537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45991.6967224537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45991.6967224537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45991.6967224537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45991.6967224537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45991.6967224537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45991.6967224537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45991.6967224537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45991.6967224537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45991.6967224537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45991.6967224537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45991.6967224537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45991.6967224537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45991.6967224537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45991.6967224537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45991.6967224537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45991.6967224537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45991.6967224537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45991.6967224537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45991.6967224537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45991.6967224537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45991.6967224537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45991.6967224537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45991.6967224537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45991.6967224537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45991.6967224537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45991.6967224537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45991.6967224537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45991.6967224537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45991.6967224537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45991.6967224537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45991.6967224537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45991.6967224537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45991.6967224537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45991.6967224537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45991.6967224537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45991.6967224537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45991.6967224537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45991.6967224537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45991.6967224537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45991.6967224537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45991.6967224537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45991.6967224537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45991.6967224537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45991.6967224537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45991.6967224537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45991.6967224537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45991.6967224537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45991.6967224537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45991.6967224537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45991.6967224537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45991.6967224537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45991.6967224537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45991.6967224537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45991.6967224537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45991.6967224537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45991.6967224537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45991.6967224537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45991.6967224537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45991.6967224537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45991.6967224537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45991.6967224537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45991.6967224537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45991.6967224537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45991.6967224537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45991.6967224537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45991.6967224537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45991.6967224537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45991.6967224537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45991.6967224537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45991.6967224537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45991.6967224537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45991.6967224537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45991.6967224537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45991.6967224537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45991.6967224537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45991.6967224537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45991.6967224537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45991.6967224537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45991.6967224537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45991.6967224537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45991.6967224537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45991.6967224537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45991.6967224537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45991.6967224537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45991.6967224537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45991.6967224537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45991.6967224537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45991.6967224537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45991.6967224537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45991.6967224537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45991.6967224537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45991.6967224537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45991.6967224537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45991.6967224537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45991.6967224537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45991.6967224537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45991.6967224537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45991.6967224537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45991.6967224537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45991.6967224537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45991.6967224537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45991.6967224537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45991.6967224537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45991.6967224537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45991.6967224537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45991.6967224537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45991.6967224537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45991.6967224537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45991.6967224537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45991.6967224537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45991.6967224537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45991.6967224537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45991.6967224537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45991.6967224537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45991.6967224537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45991.6967224537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45991.6967224537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45991.6967224537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45991.6967224537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45991.6967224537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45991.6967224537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45991.6967224537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45991.6967224537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45991.6967224537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45991.6967224537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45991.6967224537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45991.6967224537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45991.6967224537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45991.6967224537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45991.6967224537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45991.6967224537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45991.6967224537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45991.6967224537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45991.6967224537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45991.6967224537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45991.6967224537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45991.6967224537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45991.6967224537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45991.6967224537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45991.6967224537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45991.6967224537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45991.6967224537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45991.6967224537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45991.6967224537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45991.6967224537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45991.6967224537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45991.6967224537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45991.6967224537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45991.6967224537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45991.6967224537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45991.6967224537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45991.6967224537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45991.6967224537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45991.6967224537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45991.6967224537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45991.6967224537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45991.6967224537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45991.6967224537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45991.6967224537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45991.6967224537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45991.6967224537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45991.6967224537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45991.6967224537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45991.6967224537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45991.6967224537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45991.6967224537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45991.6967224537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45991.6967224537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45991.6967224537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45991.6967224537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45991.6967224537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45991.6967224537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45991.6967224537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45991.6967224537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45991.6967224537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45991.6967224537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45991.6967224537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45991.6967224537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45991.6967224537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45991.6967224537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45991.6967224537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45991.6967224537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45991.6967224537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45991.6967224537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45991.6967224537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45991.6967224537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45991.6967224537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45991.6967224537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45991.6967224537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45991.6967224537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45991.6967224537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45991.6967224537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45991.6967224537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45991.6967224537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45991.6967224537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45991.6967224537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45991.6967224537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45991.6967224537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45991.6967224537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45991.6967224537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45991.6967224537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45991.6967224537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45991.6967224537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45991.6967224537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45991.6967224537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45991.6967224537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45991.6967224537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45991.6967224537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45991.6967224537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45991.6967224537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45991.6967224537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45991.6967224537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45991.6967224537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45991.6967224537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45991.6967224537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45991.6967224537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45991.6967224537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45991.6967224537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45991.6967224537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45991.6967224537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45991.6967224537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45991.6967224537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45991.6967224537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45991.6967224537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45991.6967224537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45991.6967224537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45991.6967224537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45991.6967224537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45991.6967224537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45991.6967224537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45991.6967224537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45991.6967224537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45991.6967224537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45991.6967224537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45991.6967224537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45991.6967224537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45991.6967224537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45991.6967224537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45991.6967224537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45991.6967224537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45991.6967224537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45991.6967224537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45991.6967224537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45991.6967224537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45991.6967224537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45991.6967224537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45991.6967224537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45991.6967224537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45991.6967224537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45991.6967224537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45991.6967224537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45991.6967224537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45991.6967224537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45991.6967224537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45991.6967224537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45991.6967224537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45991.6967224537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45991.6967224537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45991.6967224537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45991.6967224537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45991.6967224537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45991.6967224537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45991.6967224537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45991.6967224537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45991.6967224537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45991.6967224537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45991.6967224537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45991.6967224537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45991.6967224537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45991.6967224537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45991.6967224537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45991.6967224537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45991.6967224537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45991.6967224537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45991.6967224537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45991.6967224537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45991.6967224537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45991.6967224537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45991.6967224537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45991.6967224537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45991.6967224537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45991.6967224537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45991.6967224537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45991.6967224537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45991.6967224537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45991.6967224537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45991.6967224537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45991.6967224537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45991.6967224537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45991.6967224537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45991.6967224537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45991.6967224537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45991.6967224537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45991.6967224537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45991.6967224537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45991.6967224537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45991.6967224537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45991.6967224537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45991.6967224537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45991.6967224537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45991.6967224537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45991.6967224537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45991.6967224537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45991.6967224537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45991.6967224537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45991.6967224537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45991.6967224537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45991.6967224537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45991.6967224537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45991.6967224537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45991.6967224537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45991.6967224537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45991.6967224537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45991.6967224537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45991.6967224537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45991.6967224537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45991.6967224537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45991.6967224537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45991.6967224537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45991.6967224537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45991.6967224537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45991.6967224537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45991.6967224537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45991.6967224537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45991.6967224537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45991.6967224537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45991.6967224537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45991.6967224537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45991.6967224537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45991.6967224537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45991.6967224537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45991.6967224537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45991.6967224537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45991.6967224537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45991.6967224537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45991.6967224537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45991.6967224537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45991.6967224537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45991.6967224537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45991.6967224537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45991.6967224537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45991.6967224537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45991.6967224537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45991.6967224537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45991.6967224537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45991.6967224537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45991.6967224537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45991.6967224537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45991.6967224537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45991.6967224537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45991.6967224537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45991.6967224537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45991.6967224537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45991.6967224537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45991.6967224537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45991.6967224537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45991.6967224537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45991.6967224537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45991.6967224537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45991.6967224537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45991.6967224537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45991.6967224537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45991.6967224537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45991.6967224537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45991.6967224537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45991.6967224537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45991.6967224537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45991.6967224537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45991.6967224537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45991.6967224537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45991.6967224537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45991.6967224537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45991.6967224537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45991.6967224537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45991.6967224537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45991.6967224537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45991.6967224537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45991.6967224537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45991.6967224537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45991.6967224537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45991.6967224537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45991.6967224537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45991.6967224537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45991.6967224537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45991.6967224537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45991.6967224537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45991.6967224537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45991.6967224537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45991.6967224537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45991.6967224537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45991.6967224537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45991.6967224537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45991.6967224537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45991.6967224537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45991.6967224537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45991.6967224537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45991.6967224537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45991.6967224537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45991.6967224537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45991.6967224537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45991.6967224537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45991.6967224537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45991.6967224537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45991.6967224537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45991.6967224537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45991.6967224537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45991.6967224537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45991.6967224537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45991.6967224537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45991.6967224537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45991.6967224537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45991.6967224537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45991.6967224537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45991.6967224537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45991.6967224537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45991.6967224537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45991.6967224537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45991.6967224537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45991.6967224537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45991.6967224537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45991.6967224537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45991.6967224537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45991.6967224537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45991.6967224537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45991.6967224537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45991.6967224537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45991.6967224537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45991.6967224537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45991.6967224537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45991.6967224537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45991.6967224537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45991.6967224537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45991.6967224537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45991.6967224537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45991.6967224537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45991.6967224537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45991.6967224537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45991.6967224537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45991.6967224537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45991.6967224537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45991.6967224537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45991.6967224537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45991.6967224537</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45991.6967224537</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2025-11-30T13:44:57Z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