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68" documentId="120_S{2AC9BD13-BADA-5192-A53E-5A8FF88502F6}" xr6:coauthVersionLast="47" xr6:coauthVersionMax="47" xr10:uidLastSave="{79CAD45C-3AD7-4979-924C-7B4BDAE91CE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<sst xmlns="http://schemas.openxmlformats.org/spreadsheetml/2006/main" count="180290" uniqueCount="39129">
  <si>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</si>
  <si>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</si>
  <si>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</si>
  <si>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</si>
  <si>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</si>
  <si>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</si>
  <si>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</si>
  <si>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</si>
  <si>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</si>
  <si>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</si>
  <si>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</si>
  <si>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</si>
  <si>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</si>
  <si>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</si>
  <si>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</si>
  <si>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</si>
  <si>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</si>
  <si>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</si>
  <si>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</si>
  <si>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</si>
  <si>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</si>
  <si>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</si>
  <si>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</si>
  <si>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</si>
  <si>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</si>
  <si>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</si>
  <si>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</si>
  <si>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</si>
  <si>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</si>
  <si>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</si>
  <si>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</si>
  <si>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</si>
  <si>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</si>
  <si>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</si>
  <si>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</si>
  <si>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</si>
  <si>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</si>
  <si>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</si>
  <si>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</si>
  <si>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</si>
  <si>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</si>
  <si>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</si>
  <si>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</si>
  <si>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</si>
  <si>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</si>
  <si>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</si>
  <si>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</si>
  <si>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</si>
  <si>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</si>
  <si>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</si>
  <si>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</si>
  <si>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</si>
  <si>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</si>
  <si>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</si>
  <si>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</si>
  <si>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</si>
  <si>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</si>
  <si>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</si>
  <si>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</si>
  <si>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</si>
  <si>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</si>
  <si>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</si>
  <si>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</si>
  <si>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</si>
  <si>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</si>
  <si>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</si>
  <si>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</si>
  <si>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</si>
  <si>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</si>
  <si>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</si>
  <si>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</si>
  <si>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</si>
  <si>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</si>
  <si>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</si>
  <si>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</si>
  <si>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</si>
  <si>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</si>
  <si>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</si>
  <si>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</si>
  <si>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</si>
  <si>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</si>
  <si>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</si>
  <si>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</si>
  <si>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</si>
  <si>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</si>
  <si>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</si>
  <si>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</si>
  <si>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</si>
  <si>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</si>
  <si>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</si>
  <si>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</si>
  <si>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</si>
  <si>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</si>
  <si>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</si>
  <si>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</si>
  <si>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</si>
  <si>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</si>
  <si>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</si>
  <si>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</si>
  <si>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</si>
  <si>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</si>
  <si>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</si>
  <si>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</si>
  <si>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</si>
  <si>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</si>
  <si>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</si>
  <si>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</si>
  <si>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</si>
  <si>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</si>
  <si>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</si>
  <si>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</si>
  <si>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</si>
  <si>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</si>
  <si>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</si>
  <si>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</si>
  <si>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</si>
  <si>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</si>
  <si>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</si>
  <si>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</si>
  <si>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</si>
  <si>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</si>
  <si>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</si>
  <si>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</si>
  <si>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</si>
  <si>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</si>
  <si>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</si>
  <si>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</si>
  <si>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</si>
  <si>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</si>
  <si>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</si>
  <si>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</si>
  <si>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</si>
  <si>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</si>
  <si>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</si>
  <si>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</si>
  <si>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</si>
  <si>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</si>
  <si>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</si>
  <si>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</si>
  <si>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</si>
  <si>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</si>
  <si>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</si>
  <si>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</si>
  <si>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</si>
  <si>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</si>
  <si>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</si>
  <si>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</si>
  <si>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</si>
  <si>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</si>
  <si>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</si>
  <si>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</si>
  <si>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</si>
  <si>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</si>
  <si>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</si>
  <si>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</si>
  <si>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</si>
  <si>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</si>
  <si>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</si>
  <si>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</si>
  <si>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</si>
  <si>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</si>
  <si>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</si>
  <si>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</si>
  <si>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</si>
  <si>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</si>
  <si>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</si>
  <si>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</si>
  <si>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</si>
  <si>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</si>
  <si>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</si>
  <si>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</si>
  <si>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</si>
  <si>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</si>
  <si>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</si>
  <si>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</si>
  <si>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</si>
  <si>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</si>
  <si>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</si>
  <si>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</si>
  <si>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</si>
  <si>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</si>
  <si>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</si>
  <si>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</si>
  <si>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</si>
  <si>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</si>
  <si>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</si>
  <si>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</si>
  <si>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</si>
  <si>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</si>
  <si>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</si>
  <si>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</si>
  <si>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</si>
  <si>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</si>
  <si>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</si>
  <si>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</si>
  <si>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</si>
  <si>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</si>
  <si>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</si>
  <si>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</si>
  <si>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</si>
  <si>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</si>
  <si>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</si>
  <si>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</si>
  <si>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</si>
  <si>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</si>
  <si>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</si>
  <si>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</si>
  <si>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</si>
  <si>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</si>
  <si>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</si>
  <si>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</si>
  <si>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</si>
  <si>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</si>
  <si>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</si>
  <si>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</si>
  <si>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</si>
  <si>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</si>
  <si>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</si>
  <si>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</si>
  <si>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</si>
  <si>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</si>
  <si>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</si>
  <si>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</si>
  <si>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</si>
  <si>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</si>
  <si>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</si>
  <si>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</si>
  <si>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</si>
  <si>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</si>
  <si>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</si>
  <si>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</si>
  <si>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</si>
  <si>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</si>
  <si>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</si>
  <si>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</si>
  <si>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</si>
  <si>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</si>
  <si>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</si>
  <si>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</si>
  <si>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</si>
  <si>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</si>
  <si>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</si>
  <si>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</si>
  <si>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</si>
  <si>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</si>
  <si>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</si>
  <si>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</si>
  <si>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</si>
  <si>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</si>
  <si>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</si>
  <si>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</si>
  <si>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</si>
  <si>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</si>
  <si>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</si>
  <si>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</si>
  <si>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</si>
  <si>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</si>
  <si>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</si>
  <si>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</si>
  <si>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</si>
  <si>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</si>
  <si>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</si>
  <si>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</si>
  <si>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</si>
  <si>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</si>
  <si>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</si>
  <si>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</si>
  <si>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</si>
  <si>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</si>
  <si>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</si>
  <si>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</si>
  <si>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</si>
  <si>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</si>
  <si>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</si>
  <si>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</si>
  <si>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</si>
  <si>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</si>
  <si>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</si>
  <si>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</si>
  <si>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</si>
  <si>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</si>
  <si>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</si>
  <si>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</si>
  <si>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</si>
  <si>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</si>
  <si>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</si>
  <si>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</si>
  <si>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</si>
  <si>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</si>
  <si>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</si>
  <si>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</si>
  <si>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</si>
  <si>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</si>
  <si>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</si>
  <si>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</si>
  <si>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</si>
  <si>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</si>
  <si>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</si>
  <si>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</si>
  <si>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</si>
  <si>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</si>
  <si>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</si>
  <si>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</si>
  <si>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</si>
  <si>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</si>
  <si>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</si>
  <si>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</si>
  <si>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</si>
  <si>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</si>
  <si>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</si>
  <si>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</si>
  <si>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</si>
  <si>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</si>
  <si>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</si>
  <si>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</si>
  <si>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</si>
  <si>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</si>
  <si>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</si>
  <si>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</si>
  <si>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</si>
  <si>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</si>
  <si>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</si>
  <si>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</si>
  <si>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</si>
  <si>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</si>
  <si>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</si>
  <si>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</si>
  <si>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</si>
  <si>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</si>
  <si>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</si>
  <si>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</si>
  <si>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</si>
  <si>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</si>
  <si>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</si>
  <si>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</si>
  <si>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</si>
  <si>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</si>
  <si>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</si>
  <si>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</si>
  <si>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</si>
  <si>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</si>
  <si>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</si>
  <si>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</si>
  <si>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</si>
  <si>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</si>
  <si>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</si>
  <si>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</si>
  <si>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</si>
  <si>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</si>
  <si>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</si>
  <si>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</si>
  <si>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</si>
  <si>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</si>
  <si>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</si>
  <si>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</si>
  <si>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</si>
  <si>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</si>
  <si>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</si>
  <si>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</si>
  <si>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</si>
  <si>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</si>
  <si>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</si>
  <si>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</si>
  <si>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</si>
  <si>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</si>
  <si>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</si>
  <si>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</si>
  <si>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</si>
  <si>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</si>
  <si>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</si>
  <si>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</si>
  <si>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</si>
  <si>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</si>
  <si>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</si>
  <si>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</si>
  <si>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</si>
  <si>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</si>
  <si>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</si>
  <si>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</si>
  <si>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</si>
  <si>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</si>
  <si>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</si>
  <si>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</si>
  <si>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</si>
  <si>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</si>
  <si>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</si>
  <si>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</si>
  <si>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</si>
  <si>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</si>
  <si>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</si>
  <si>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</si>
  <si>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</si>
  <si>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</si>
  <si>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</si>
  <si>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</si>
  <si>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</si>
  <si>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</si>
  <si>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</si>
  <si>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</si>
  <si>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</si>
  <si>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</si>
  <si>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</si>
  <si>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</si>
  <si>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</si>
  <si>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</si>
  <si>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</si>
  <si>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</si>
  <si>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</si>
  <si>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</si>
  <si>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</si>
  <si>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</si>
  <si>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</si>
  <si>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</si>
  <si>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</si>
  <si>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</si>
  <si>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</si>
  <si>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</si>
  <si>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</si>
  <si>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</si>
  <si>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</si>
  <si>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</si>
  <si>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</si>
  <si>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</si>
  <si>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</si>
  <si>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</si>
  <si>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</si>
  <si>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</si>
  <si>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</si>
  <si>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</si>
  <si>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</si>
  <si>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</si>
  <si>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</si>
  <si>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</si>
  <si>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</si>
  <si>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</si>
  <si>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</si>
  <si>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</si>
  <si>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</si>
  <si>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</si>
  <si>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</si>
  <si>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</si>
  <si>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</si>
  <si>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</si>
  <si>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</si>
  <si>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</si>
  <si>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</si>
  <si>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</si>
  <si>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</si>
  <si>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</si>
  <si>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</si>
  <si>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</si>
  <si>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</si>
  <si>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</si>
  <si>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</si>
  <si>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</si>
  <si>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</si>
  <si>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</si>
  <si>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</si>
  <si>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</si>
  <si>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</si>
  <si>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</si>
  <si>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</si>
  <si>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</si>
  <si>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</si>
  <si>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</si>
  <si>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</si>
  <si>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</si>
  <si>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</si>
  <si>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</si>
  <si>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</si>
  <si>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</si>
  <si>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</si>
  <si>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</si>
  <si>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</si>
  <si>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</si>
  <si>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</si>
  <si>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</si>
  <si>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</si>
  <si>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</si>
  <si>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</si>
  <si>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</si>
  <si>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</si>
  <si>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</si>
  <si>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</si>
  <si>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</si>
  <si>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</si>
  <si>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</si>
  <si>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</si>
  <si>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</si>
  <si>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</si>
  <si>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</si>
  <si>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</si>
  <si>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</si>
  <si>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</si>
  <si>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</si>
  <si>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</si>
  <si>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</si>
  <si>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</si>
  <si>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</si>
  <si>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</si>
  <si>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</si>
  <si>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</si>
  <si>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</si>
  <si>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</si>
  <si>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</si>
  <si>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</si>
  <si>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</si>
  <si>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</si>
  <si>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</si>
  <si>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</si>
  <si>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</si>
  <si>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</si>
  <si>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</si>
  <si>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</si>
  <si>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</si>
  <si>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</si>
  <si>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</si>
  <si>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</si>
  <si>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</si>
  <si>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</si>
  <si>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</si>
  <si>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</si>
  <si>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</si>
  <si>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</si>
  <si>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</si>
  <si>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</si>
  <si>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</si>
  <si>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</si>
  <si>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</si>
  <si>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</si>
  <si>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</si>
  <si>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</si>
  <si>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</si>
  <si>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</si>
  <si>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</si>
  <si>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</si>
  <si>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</si>
  <si>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</si>
  <si>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</si>
  <si>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</si>
  <si>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</si>
  <si>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</si>
  <si>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</si>
  <si>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</si>
  <si>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</si>
  <si>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</si>
  <si>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</si>
  <si>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</si>
  <si>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</si>
  <si>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</si>
  <si>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</si>
  <si>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</si>
  <si>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</si>
  <si>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</si>
  <si>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</si>
  <si>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</si>
  <si>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</si>
  <si>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</si>
  <si>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</si>
  <si>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</si>
  <si>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</si>
  <si>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</si>
  <si>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</si>
  <si>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</si>
  <si>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</si>
  <si>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</si>
  <si>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</si>
  <si>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</si>
  <si>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</si>
  <si>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</si>
  <si>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</si>
  <si>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</si>
  <si>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</si>
  <si>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</si>
  <si>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</si>
  <si>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</si>
  <si>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</si>
  <si>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</si>
  <si>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</si>
  <si>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</si>
  <si>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</si>
  <si>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</si>
  <si>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</si>
  <si>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</si>
  <si>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</si>
  <si>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</si>
  <si>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</si>
  <si>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</si>
  <si>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</si>
  <si>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</si>
  <si>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</si>
  <si>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</si>
  <si>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</si>
  <si>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</si>
  <si>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</si>
  <si>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</si>
  <si>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</si>
  <si>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</si>
  <si>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</si>
  <si>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</si>
  <si>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</si>
  <si>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</si>
  <si>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</si>
  <si>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</si>
  <si>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</si>
  <si>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</si>
  <si>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</si>
  <si>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</si>
  <si>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</si>
  <si>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</si>
  <si>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</si>
  <si>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</si>
  <si>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</si>
  <si>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</si>
  <si>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</si>
  <si>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</si>
  <si>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</si>
  <si>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</si>
  <si>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</si>
  <si>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</si>
  <si>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</si>
  <si>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</si>
  <si>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</si>
  <si>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</si>
  <si>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</si>
  <si>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</si>
  <si>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</si>
  <si>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</si>
  <si>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</si>
  <si>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</si>
  <si>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</si>
  <si>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</si>
  <si>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</si>
  <si>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</si>
  <si>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</si>
  <si>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</si>
  <si>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</si>
  <si>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</si>
  <si>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</si>
  <si>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</si>
  <si>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</si>
  <si>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</si>
  <si>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</si>
  <si>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</si>
  <si>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</si>
  <si>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</si>
  <si>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</si>
  <si>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</si>
  <si>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</si>
  <si>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</si>
  <si>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</si>
  <si>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</si>
  <si>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</si>
  <si>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</si>
  <si>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</si>
  <si>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</si>
  <si>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</si>
  <si>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</si>
  <si>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</si>
  <si>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</si>
  <si>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</si>
  <si>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</si>
  <si>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</si>
  <si>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</si>
  <si>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</si>
  <si>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</si>
  <si>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</si>
  <si>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</si>
  <si>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</si>
  <si>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</si>
  <si>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</si>
  <si>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</si>
  <si>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</si>
  <si>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</si>
  <si>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</si>
  <si>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</si>
  <si>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</si>
  <si>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</si>
  <si>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</si>
  <si>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</si>
  <si>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</si>
  <si>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</si>
  <si>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</si>
  <si>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</si>
  <si>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</si>
  <si>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</si>
  <si>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</si>
  <si>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</si>
  <si>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</si>
  <si>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</si>
  <si>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</si>
  <si>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</si>
  <si>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</si>
  <si>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</si>
  <si>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</si>
  <si>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</si>
  <si>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</si>
  <si>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</si>
  <si>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</si>
  <si>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</si>
  <si>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</si>
  <si>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</si>
  <si>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</si>
  <si>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</si>
  <si>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</si>
  <si>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</si>
  <si>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</si>
  <si>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</si>
  <si>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</si>
  <si>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</si>
  <si>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</si>
  <si>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</si>
  <si>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</si>
  <si>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</si>
  <si>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</si>
  <si>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</si>
  <si>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</si>
  <si>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</si>
  <si>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</si>
  <si>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</si>
  <si>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</si>
  <si>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</si>
  <si>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</si>
  <si>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</si>
  <si>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</si>
  <si>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</si>
  <si>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</si>
  <si>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</si>
  <si>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</si>
  <si>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</si>
  <si>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</si>
  <si>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</si>
  <si>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</si>
  <si>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</si>
  <si>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</si>
  <si>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</si>
  <si>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</si>
  <si>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</si>
  <si>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</si>
  <si>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</si>
  <si>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</si>
  <si>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</si>
  <si>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</si>
  <si>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</si>
  <si>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</si>
  <si>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</si>
  <si>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</si>
  <si>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</si>
  <si>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</si>
  <si>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</si>
  <si>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</si>
  <si>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</si>
  <si>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</si>
  <si>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</si>
  <si>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</si>
  <si>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</si>
  <si>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</si>
  <si>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</si>
  <si>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</si>
  <si>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</si>
  <si>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</si>
  <si>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</si>
  <si>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</si>
  <si>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</si>
  <si>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</si>
  <si>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</si>
  <si>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</si>
  <si>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</si>
  <si>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</si>
  <si>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</si>
  <si>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</si>
  <si>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</si>
  <si>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</si>
  <si>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</si>
  <si>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</si>
  <si>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</si>
  <si>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</si>
  <si>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</si>
  <si>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</si>
  <si>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</si>
  <si>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</si>
  <si>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</si>
  <si>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</si>
  <si>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</si>
  <si>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</si>
  <si>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</si>
  <si>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</si>
  <si>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</si>
  <si>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</si>
  <si>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</si>
  <si>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</si>
  <si>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</si>
  <si>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</si>
  <si>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</si>
  <si>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</si>
  <si>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</si>
  <si>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</si>
  <si>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</si>
  <si>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</si>
  <si>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</si>
  <si>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</si>
  <si>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</si>
  <si>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</si>
  <si>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</si>
  <si>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</si>
  <si>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</si>
  <si>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</si>
  <si>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</si>
  <si>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</si>
  <si>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</si>
  <si>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</si>
  <si>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</si>
  <si>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</si>
  <si>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</si>
  <si>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</si>
  <si>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</si>
  <si>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</si>
  <si>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</si>
  <si>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</si>
  <si>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</si>
  <si>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</si>
  <si>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</si>
  <si>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</si>
  <si>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</si>
  <si>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</si>
  <si>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</si>
  <si>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</si>
  <si>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</si>
  <si>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</si>
  <si>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</si>
  <si>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</si>
  <si>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</si>
  <si>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</si>
  <si>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</si>
  <si>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</si>
  <si>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</si>
  <si>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</si>
  <si>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</si>
  <si>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</si>
  <si>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</si>
  <si>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</si>
  <si>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</si>
  <si>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</si>
  <si>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</si>
  <si>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</si>
  <si>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</si>
  <si>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</si>
  <si>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</si>
  <si>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</si>
  <si>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</si>
  <si>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</si>
  <si>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</si>
  <si>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</si>
  <si>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</si>
  <si>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</si>
  <si>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</si>
  <si>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</si>
  <si>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</si>
  <si>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</si>
  <si>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</si>
  <si>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</si>
  <si>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</si>
  <si>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</si>
  <si>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</si>
  <si>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</si>
  <si>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</si>
  <si>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</si>
  <si>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</si>
  <si>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</si>
  <si>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</si>
  <si>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</si>
  <si>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</si>
  <si>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</si>
  <si>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</si>
  <si>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</si>
  <si>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</si>
  <si>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</si>
  <si>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</si>
  <si>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</si>
  <si>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</si>
  <si>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</si>
  <si>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</si>
  <si>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</si>
  <si>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</si>
  <si>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</si>
  <si>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</si>
  <si>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</si>
  <si>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</si>
  <si>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</si>
  <si>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</si>
  <si>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</si>
  <si>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</si>
  <si>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</si>
  <si>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</si>
  <si>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</si>
  <si>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</si>
  <si>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</si>
  <si>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</si>
  <si>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</si>
  <si>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</si>
  <si>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</si>
  <si>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</si>
  <si>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</si>
  <si>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</si>
  <si>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</si>
  <si>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</si>
  <si>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</si>
  <si>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</si>
  <si>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</si>
  <si>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</si>
  <si>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</si>
  <si>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</si>
  <si>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</si>
  <si>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</si>
  <si>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</si>
  <si>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</si>
  <si>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</si>
  <si>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</si>
  <si>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</si>
  <si>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</si>
  <si>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</si>
  <si>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</si>
  <si>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</si>
  <si>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</si>
  <si>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</si>
  <si>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</si>
  <si>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</si>
  <si>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</si>
  <si>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</si>
  <si>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</si>
  <si>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</si>
  <si>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</si>
  <si>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</si>
  <si>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</si>
  <si>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</si>
  <si>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</si>
  <si>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</si>
  <si>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</si>
  <si>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</si>
  <si>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</si>
  <si>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</si>
  <si>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</si>
  <si>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</si>
  <si>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</si>
  <si>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</si>
  <si>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</si>
  <si>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</si>
  <si>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</si>
  <si>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</si>
  <si>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</si>
  <si>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</si>
  <si>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</si>
  <si>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</si>
  <si>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</si>
  <si>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</si>
  <si>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</si>
  <si>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</si>
  <si>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</si>
  <si>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</si>
  <si>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</si>
  <si>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</si>
  <si>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</si>
  <si>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</si>
  <si>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</si>
  <si>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</si>
  <si>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</si>
  <si>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</si>
  <si>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</si>
  <si>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</si>
  <si>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</si>
  <si>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</si>
  <si>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</si>
  <si>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</si>
  <si>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</si>
  <si>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</si>
  <si>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</si>
  <si>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</si>
  <si>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</si>
  <si>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</si>
  <si>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</si>
  <si>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</si>
  <si>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</si>
  <si>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</si>
  <si>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</si>
  <si>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</si>
  <si>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</si>
  <si>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</si>
  <si>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</si>
  <si>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</si>
  <si>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</si>
  <si>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</si>
  <si>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</si>
  <si>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</si>
  <si>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</si>
  <si>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</si>
  <si>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</si>
  <si>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</si>
  <si>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</si>
  <si>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</si>
  <si>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</si>
  <si>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</si>
  <si>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</si>
  <si>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</si>
  <si>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</si>
  <si>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</si>
  <si>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</si>
  <si>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</si>
  <si>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</si>
  <si>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</si>
  <si>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</si>
  <si>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</si>
  <si>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</si>
  <si>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</si>
  <si>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</si>
  <si>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</si>
  <si>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</si>
  <si>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</si>
  <si>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</si>
  <si>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</si>
  <si>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</si>
  <si>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</si>
  <si>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</si>
  <si>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</si>
  <si>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</si>
  <si>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</si>
  <si>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</si>
  <si>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</si>
  <si>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</si>
  <si>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</si>
  <si>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</si>
  <si>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</si>
  <si>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</si>
  <si>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</si>
  <si>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</si>
  <si>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</si>
  <si>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</si>
  <si>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</si>
  <si>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</si>
  <si>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</si>
  <si>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</si>
  <si>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</si>
  <si>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</si>
  <si>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</si>
  <si>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</si>
  <si>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</si>
  <si>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</si>
  <si>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</si>
  <si>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</si>
  <si>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</si>
  <si>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</si>
  <si>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</si>
  <si>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</si>
  <si>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</si>
  <si>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</si>
  <si>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</si>
  <si>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</si>
  <si>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</si>
  <si>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</si>
  <si>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</si>
  <si>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</si>
  <si>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</si>
  <si>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</si>
  <si>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</si>
  <si>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</si>
  <si>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</si>
  <si>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</si>
  <si>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</si>
  <si>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</si>
  <si>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</si>
  <si>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</si>
  <si>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</si>
  <si>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</si>
  <si>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</si>
  <si>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</si>
  <si>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</si>
  <si>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</si>
  <si>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</si>
  <si>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</si>
  <si>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</si>
  <si>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</si>
  <si>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</si>
  <si>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</si>
  <si>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</si>
  <si>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</si>
  <si>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</si>
  <si>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</si>
  <si>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</si>
  <si>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</si>
  <si>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</si>
  <si>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</si>
  <si>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</si>
  <si>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</si>
  <si>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</si>
  <si>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</si>
  <si>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</si>
  <si>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</si>
  <si>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</si>
  <si>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</si>
  <si>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</si>
  <si>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</si>
  <si>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</si>
  <si>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</si>
  <si>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</si>
  <si>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</si>
  <si>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</si>
  <si>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</si>
  <si>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</si>
  <si>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</si>
  <si>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</si>
  <si>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</si>
  <si>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</si>
  <si>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</si>
  <si>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</si>
  <si>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</si>
  <si>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</si>
  <si>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</si>
  <si>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</si>
  <si>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</si>
  <si>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</si>
  <si>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</si>
  <si>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</si>
  <si>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</si>
  <si>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</si>
  <si>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</si>
  <si>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</si>
  <si>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</si>
  <si>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</si>
  <si>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</si>
  <si>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</si>
  <si>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</si>
  <si>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</si>
  <si>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</si>
  <si>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</si>
  <si>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</si>
  <si>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</si>
  <si>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</si>
  <si>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</si>
  <si>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</si>
  <si>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</si>
  <si>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</si>
  <si>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</si>
  <si>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</si>
  <si>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</si>
  <si>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</si>
  <si>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</si>
  <si>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</si>
  <si>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</si>
  <si>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</si>
  <si>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</si>
  <si>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</si>
  <si>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</si>
  <si>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</si>
  <si>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</si>
  <si>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</si>
  <si>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</si>
  <si>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</si>
  <si>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</si>
  <si>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</si>
  <si>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</si>
  <si>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</si>
  <si>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</si>
  <si>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</si>
  <si>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</si>
  <si>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</si>
  <si>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</si>
  <si>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</si>
  <si>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</si>
  <si>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</si>
  <si>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</si>
  <si>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</si>
  <si>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</si>
  <si>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</si>
  <si>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</si>
  <si>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</si>
  <si>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</si>
  <si>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</si>
  <si>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</si>
  <si>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</si>
  <si>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</si>
  <si>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</si>
  <si>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</si>
  <si>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</si>
  <si>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</si>
  <si>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</si>
  <si>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</si>
  <si>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</si>
  <si>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</si>
  <si>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</si>
  <si>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</si>
  <si>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</si>
  <si>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</si>
  <si>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</si>
  <si>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</si>
  <si>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</si>
  <si>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</si>
  <si>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</si>
  <si>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</si>
  <si>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</si>
  <si>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</si>
  <si>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</si>
  <si>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</si>
  <si>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</si>
  <si>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</si>
  <si>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</si>
  <si>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</si>
  <si>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</si>
  <si>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</si>
  <si>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</si>
  <si>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</si>
  <si>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</si>
  <si>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</si>
  <si>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</si>
  <si>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</si>
  <si>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</si>
  <si>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</si>
  <si>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</si>
  <si>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</si>
  <si>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</si>
  <si>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</si>
  <si>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</si>
  <si>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</si>
  <si>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</si>
  <si>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</si>
  <si>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</si>
  <si>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</si>
  <si>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</si>
  <si>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</si>
  <si>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</si>
  <si>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</si>
  <si>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</si>
  <si>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</si>
  <si>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</si>
  <si>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</si>
  <si>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</si>
  <si>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</si>
  <si>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</si>
  <si>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</si>
  <si>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</si>
  <si>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</si>
  <si>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</si>
  <si>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</si>
  <si>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</si>
  <si>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</si>
  <si>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</si>
  <si>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</si>
  <si>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</si>
  <si>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</si>
  <si>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</si>
  <si>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</si>
  <si>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</si>
  <si>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</si>
  <si>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</si>
  <si>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</si>
  <si>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</si>
  <si>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</si>
  <si>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</si>
  <si>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</si>
  <si>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</si>
  <si>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</si>
  <si>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</si>
  <si>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</si>
  <si>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</si>
  <si>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</si>
  <si>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</si>
  <si>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</si>
  <si>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</si>
  <si>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</si>
  <si>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</si>
  <si>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</si>
  <si>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</si>
  <si>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</si>
  <si>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</si>
  <si>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</si>
  <si>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</si>
  <si>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</si>
  <si>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</si>
  <si>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</si>
  <si>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</si>
  <si>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</si>
  <si>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</si>
  <si>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</si>
  <si>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</si>
  <si>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</si>
  <si>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</si>
  <si>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</si>
  <si>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</si>
  <si>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</si>
  <si>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</si>
  <si>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</si>
  <si>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</si>
  <si>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</si>
  <si>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</si>
  <si>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</si>
  <si>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</si>
  <si>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</si>
  <si>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</si>
  <si>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</si>
  <si>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</si>
  <si>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</si>
  <si>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</si>
  <si>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</si>
  <si>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</si>
  <si>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</si>
  <si>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</si>
  <si>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</si>
  <si>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</si>
  <si>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</si>
  <si>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</si>
  <si>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</si>
  <si>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</si>
  <si>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</si>
  <si>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</si>
  <si>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</si>
  <si>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</si>
  <si>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</si>
  <si>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</si>
  <si>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</si>
  <si>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</si>
  <si>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</si>
  <si>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</si>
  <si>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</si>
  <si>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</si>
  <si>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</si>
  <si>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</si>
  <si>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</si>
  <si>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</si>
  <si>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</si>
  <si>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</si>
  <si>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</si>
  <si>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</si>
  <si>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</si>
  <si>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</si>
  <si>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</si>
  <si>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</si>
  <si>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</si>
  <si>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</si>
  <si>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</si>
  <si>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</si>
  <si>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</si>
  <si>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</si>
  <si>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</si>
  <si>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</si>
  <si>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</si>
  <si>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</si>
  <si>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</si>
  <si>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</si>
  <si>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</si>
  <si>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</si>
  <si>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</si>
  <si>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</si>
  <si>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</si>
  <si>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</si>
  <si>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</si>
  <si>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</si>
  <si>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</si>
  <si>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</si>
  <si>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</si>
  <si>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</si>
  <si>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</si>
  <si>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</si>
  <si>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</si>
  <si>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</si>
  <si>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</si>
  <si>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</si>
  <si>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</si>
  <si>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</si>
  <si>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</si>
  <si>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</si>
  <si>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</si>
  <si>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</si>
  <si>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</si>
  <si>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</si>
  <si>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</si>
  <si>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</si>
  <si>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</si>
  <si>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</si>
  <si>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</si>
  <si>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</si>
  <si>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</si>
  <si>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</si>
  <si>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</si>
  <si>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</si>
  <si>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</si>
  <si>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</si>
  <si>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</si>
  <si>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</si>
  <si>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</si>
  <si>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</si>
  <si>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</si>
  <si>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</si>
  <si>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</si>
  <si>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</si>
  <si>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</si>
  <si>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</si>
  <si>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</si>
  <si>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</si>
  <si>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</si>
  <si>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</si>
  <si>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</si>
  <si>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</si>
  <si>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</si>
  <si>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</si>
  <si>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</si>
  <si>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</si>
  <si>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</si>
  <si>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</si>
  <si>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</si>
  <si>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</si>
  <si>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</si>
  <si>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</si>
  <si>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</si>
  <si>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</si>
  <si>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</si>
  <si>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</si>
  <si>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</si>
  <si>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</si>
  <si>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</si>
  <si>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</si>
  <si>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</si>
  <si>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</si>
  <si>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</si>
  <si>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</si>
  <si>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</si>
  <si>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</si>
  <si>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</si>
  <si>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</si>
  <si>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</si>
  <si>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</si>
  <si>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</si>
  <si>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</si>
  <si>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</si>
  <si>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</si>
  <si>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</si>
  <si>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</si>
  <si>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</si>
  <si>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</si>
  <si>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</si>
  <si>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</si>
  <si>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</si>
  <si>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</si>
  <si>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</si>
  <si>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</si>
  <si>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</si>
  <si>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</si>
  <si>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</si>
  <si>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</si>
  <si>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</si>
  <si>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</si>
  <si>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</si>
  <si>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</si>
  <si>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</si>
  <si>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</si>
  <si>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</si>
  <si>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</si>
  <si>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</si>
  <si>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</si>
  <si>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</si>
  <si>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</si>
  <si>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</si>
  <si>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</si>
  <si>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</si>
  <si>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</si>
  <si>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</si>
  <si>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</si>
  <si>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</si>
  <si>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</si>
  <si>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</si>
  <si>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</si>
  <si>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</si>
  <si>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</si>
  <si>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</si>
  <si>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</si>
  <si>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</si>
  <si>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</si>
  <si>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</si>
  <si>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</si>
  <si>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</si>
  <si>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</si>
  <si>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</si>
  <si>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</si>
  <si>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</si>
  <si>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</si>
  <si>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</si>
  <si>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</si>
  <si>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</si>
  <si>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</si>
  <si>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</si>
  <si>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</si>
  <si>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</si>
  <si>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</si>
  <si>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</si>
  <si>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</si>
  <si>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</si>
  <si>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</si>
  <si>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</si>
  <si>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</si>
  <si>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</si>
  <si>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</si>
  <si>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</si>
  <si>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</si>
  <si>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</si>
  <si>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</si>
  <si>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</si>
  <si>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</si>
  <si>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</si>
  <si>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</si>
  <si>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</si>
  <si>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</si>
  <si>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</si>
  <si>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</si>
  <si>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</si>
  <si>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</si>
  <si>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</si>
  <si>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</si>
  <si>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</si>
  <si>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</si>
  <si>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</si>
  <si>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</si>
  <si>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</si>
  <si>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</si>
  <si>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</si>
  <si>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</si>
  <si>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</si>
  <si>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</si>
  <si>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</si>
  <si>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</si>
  <si>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</si>
  <si>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</si>
  <si>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</si>
  <si>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</si>
  <si>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</si>
  <si>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</si>
  <si>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</si>
  <si>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</si>
  <si>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</si>
  <si>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</si>
  <si>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</si>
  <si>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</si>
  <si>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</si>
  <si>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</si>
  <si>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</si>
  <si>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</si>
  <si>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</si>
  <si>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</si>
  <si>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</si>
  <si>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</si>
  <si>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</si>
  <si>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</si>
  <si>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</si>
  <si>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</si>
  <si>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</si>
  <si>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</si>
  <si>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</si>
  <si>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</si>
  <si>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</si>
  <si>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</si>
  <si>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</si>
  <si>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</si>
  <si>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</si>
  <si>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</si>
  <si>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</si>
  <si>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</si>
  <si>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</si>
  <si>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</si>
  <si>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</si>
  <si>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</si>
  <si>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</si>
  <si>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</si>
  <si>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</si>
  <si>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</si>
  <si>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</si>
  <si>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</si>
  <si>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</si>
  <si>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</si>
  <si>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</si>
  <si>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</si>
  <si>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</si>
  <si>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</si>
  <si>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</si>
  <si>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</si>
  <si>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</si>
  <si>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</si>
  <si>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</si>
  <si>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</si>
  <si>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</si>
  <si>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</si>
  <si>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</si>
  <si>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</si>
  <si>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</si>
  <si>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</si>
  <si>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</si>
  <si>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</si>
  <si>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</si>
  <si>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</si>
  <si>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</si>
  <si>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</si>
  <si>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</si>
  <si>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</si>
  <si>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</si>
  <si>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</si>
  <si>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</si>
  <si>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</si>
  <si>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</si>
  <si>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</si>
  <si>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</si>
  <si>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</si>
  <si>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</si>
  <si>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</si>
  <si>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</si>
  <si>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</si>
  <si>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</si>
  <si>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</si>
  <si>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</si>
  <si>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</si>
  <si>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</si>
  <si>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</si>
  <si>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</si>
  <si>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</si>
  <si>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</si>
  <si>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</si>
  <si>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</si>
  <si>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</si>
  <si>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</si>
  <si>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</si>
  <si>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</si>
  <si>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</si>
  <si>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</si>
  <si>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</si>
  <si>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</si>
  <si>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</si>
  <si>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</si>
  <si>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</si>
  <si>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</si>
  <si>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</si>
  <si>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</si>
  <si>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</si>
  <si>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</si>
  <si>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</si>
  <si>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</si>
  <si>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</si>
  <si>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</si>
  <si>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</si>
  <si>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</si>
  <si>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</si>
  <si>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</si>
  <si>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</si>
  <si>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</si>
  <si>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</si>
  <si>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</si>
  <si>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</si>
  <si>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</si>
  <si>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</si>
  <si>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</si>
  <si>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</si>
  <si>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</si>
  <si>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</si>
  <si>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</si>
  <si>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</si>
  <si>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</si>
  <si>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</si>
  <si>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</si>
  <si>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</si>
  <si>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</si>
  <si>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</si>
  <si>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</si>
  <si>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</si>
  <si>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</si>
  <si>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</si>
  <si>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</si>
  <si>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</si>
  <si>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</si>
  <si>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</si>
  <si>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</si>
  <si>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</si>
  <si>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</si>
  <si>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</si>
  <si>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</si>
  <si>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</si>
  <si>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</si>
  <si>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</si>
  <si>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</si>
  <si>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</si>
  <si>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</si>
  <si>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</si>
  <si>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</si>
  <si>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</si>
  <si>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</si>
  <si>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</si>
  <si>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</si>
  <si>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</si>
  <si>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</si>
  <si>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</si>
  <si>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</si>
  <si>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</si>
  <si>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</si>
  <si>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</si>
  <si>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</si>
  <si>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</si>
  <si>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</si>
  <si>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</si>
  <si>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</si>
  <si>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</si>
  <si>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</si>
  <si>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</si>
  <si>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</si>
  <si>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</si>
  <si>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</si>
  <si>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</si>
  <si>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</si>
  <si>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</si>
  <si>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</si>
  <si>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</si>
  <si>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</si>
  <si>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</si>
  <si>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</si>
  <si>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</si>
  <si>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</si>
  <si>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</si>
  <si>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</si>
  <si>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</si>
  <si>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</si>
  <si>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</si>
  <si>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</si>
  <si>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</si>
  <si>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</si>
  <si>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</si>
  <si>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</si>
  <si>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</si>
  <si>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</si>
  <si>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</si>
  <si>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</si>
  <si>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</si>
  <si>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</si>
  <si>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</si>
  <si>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</si>
  <si>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</si>
  <si>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</si>
  <si>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</si>
  <si>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</si>
  <si>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</si>
  <si>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</si>
  <si>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</si>
  <si>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</si>
  <si>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</si>
  <si>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</si>
  <si>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</si>
  <si>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</si>
  <si>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</si>
  <si>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</si>
  <si>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</si>
  <si>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</si>
  <si>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</si>
  <si>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</si>
  <si>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</si>
  <si>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</si>
  <si>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</si>
  <si>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</si>
  <si>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</si>
  <si>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</si>
  <si>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</si>
  <si>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</si>
  <si>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</si>
  <si>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</si>
  <si>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</si>
  <si>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</si>
  <si>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</si>
  <si>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</si>
  <si>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</si>
  <si>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</si>
  <si>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</si>
  <si>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</si>
  <si>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</si>
  <si>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</si>
  <si>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</si>
  <si>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</si>
  <si>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</si>
  <si>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</si>
  <si>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</si>
  <si>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</si>
  <si>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</si>
  <si>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</si>
  <si>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</si>
  <si>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</si>
  <si>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</si>
  <si>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</si>
  <si>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</si>
  <si>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</si>
  <si>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</si>
  <si>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</si>
  <si>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</si>
  <si>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</si>
  <si>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</si>
  <si>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</si>
  <si>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</si>
  <si>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</si>
  <si>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</si>
  <si>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</si>
  <si>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</si>
  <si>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</si>
  <si>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</si>
  <si>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</si>
  <si>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</si>
  <si>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</si>
  <si>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</si>
  <si>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</si>
  <si>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</si>
  <si>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</si>
  <si>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</si>
  <si>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</si>
  <si>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</si>
  <si>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</si>
  <si>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</si>
  <si>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</si>
  <si>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</si>
  <si>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</si>
  <si>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</si>
  <si>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</si>
  <si>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</si>
  <si>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</si>
  <si>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</si>
  <si>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</si>
  <si>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</si>
  <si>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</si>
  <si>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</si>
  <si>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</si>
  <si>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</si>
  <si>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</si>
  <si>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</si>
  <si>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</si>
  <si>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</si>
  <si>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</si>
  <si>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</si>
  <si>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</si>
  <si>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</si>
  <si>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</si>
  <si>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</si>
  <si>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</si>
  <si>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</si>
  <si>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</si>
  <si>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</si>
  <si>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</si>
  <si>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</si>
  <si>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</si>
  <si>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</si>
  <si>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</si>
  <si>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</si>
  <si>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</si>
  <si>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</si>
  <si>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</si>
  <si>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</si>
  <si>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</si>
  <si>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</si>
  <si>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</si>
  <si>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</si>
  <si>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</si>
  <si>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</si>
  <si>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</si>
  <si>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</si>
  <si>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</si>
  <si>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</si>
  <si>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</si>
  <si>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</si>
  <si>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</si>
  <si>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</si>
  <si>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</si>
  <si>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</si>
  <si>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</si>
  <si>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</si>
  <si>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</si>
  <si>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</si>
  <si>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</si>
  <si>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</si>
  <si>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</si>
  <si>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</si>
  <si>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</si>
  <si>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</si>
  <si>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</si>
  <si>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</si>
  <si>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</si>
  <si>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</si>
  <si>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</si>
  <si>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</si>
  <si>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</si>
  <si>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</si>
  <si>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</si>
  <si>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</si>
  <si>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</si>
  <si>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</si>
  <si>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</si>
  <si>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</si>
  <si>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</si>
  <si>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</si>
  <si>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</si>
  <si>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</si>
  <si>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</si>
  <si>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</si>
  <si>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</si>
  <si>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</si>
  <si>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</si>
  <si>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</si>
  <si>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</si>
  <si>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</si>
  <si>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</si>
  <si>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</si>
  <si>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</si>
  <si>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</si>
  <si>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</si>
  <si>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</si>
  <si>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</si>
  <si>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</si>
  <si>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</si>
  <si>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</si>
  <si>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</si>
  <si>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</si>
  <si>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</si>
  <si>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</si>
  <si>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</si>
  <si>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</si>
  <si>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</si>
  <si>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</si>
  <si>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</si>
  <si>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</si>
  <si>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</si>
  <si>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</si>
  <si>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</si>
  <si>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</si>
  <si>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</si>
  <si>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</si>
  <si>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</si>
  <si>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</si>
  <si>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</si>
  <si>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</si>
  <si>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</si>
  <si>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</si>
  <si>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</si>
  <si>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</si>
  <si>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</si>
  <si>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</si>
  <si>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</si>
  <si>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</si>
  <si>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</si>
  <si>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</si>
  <si>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</si>
  <si>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</si>
  <si>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</si>
  <si>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</si>
  <si>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</si>
  <si>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</si>
  <si>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</si>
  <si>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</si>
  <si>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</si>
  <si>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</si>
  <si>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</si>
  <si>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</si>
  <si>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</si>
  <si>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</si>
  <si>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</si>
  <si>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</si>
  <si>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</si>
  <si>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</si>
  <si>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</si>
  <si>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</si>
  <si>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</si>
  <si>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</si>
  <si>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</si>
  <si>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</si>
  <si>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</si>
  <si>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</si>
  <si>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</si>
  <si>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</si>
  <si>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</si>
  <si>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</si>
  <si>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</si>
  <si>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</si>
  <si>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</si>
  <si>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</si>
  <si>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</si>
  <si>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</si>
  <si>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</si>
  <si>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</si>
  <si>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</si>
  <si>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</si>
  <si>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</si>
  <si>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</si>
  <si>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</si>
  <si>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</si>
  <si>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</si>
  <si>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</si>
  <si>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</si>
  <si>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</si>
  <si>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</si>
  <si>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</si>
  <si>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</si>
  <si>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</si>
  <si>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</si>
  <si>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</si>
  <si>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</si>
  <si>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</si>
  <si>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</si>
  <si>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</si>
  <si>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</si>
  <si>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</si>
  <si>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</si>
  <si>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</si>
  <si>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</si>
  <si>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</si>
  <si>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</si>
  <si>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</si>
  <si>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</si>
  <si>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</si>
  <si>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</si>
  <si>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</si>
  <si>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</si>
  <si>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</si>
  <si>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</si>
  <si>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</si>
  <si>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</si>
  <si>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</si>
  <si>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</si>
  <si>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</si>
  <si>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</si>
  <si>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</si>
  <si>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</si>
  <si>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</si>
  <si>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</si>
  <si>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</si>
  <si>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</si>
  <si>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</si>
  <si>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</si>
  <si>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</si>
  <si>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</si>
  <si>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</si>
  <si>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</si>
  <si>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</si>
  <si>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</si>
  <si>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</si>
  <si>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</si>
  <si>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</si>
  <si>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</si>
  <si>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</si>
  <si>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</si>
  <si>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</si>
  <si>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</si>
  <si>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</si>
  <si>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</si>
  <si>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</si>
  <si>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</si>
  <si>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</si>
  <si>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</si>
  <si>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</si>
  <si>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</si>
  <si>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</si>
  <si>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</si>
  <si>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</si>
  <si>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</si>
  <si>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</si>
  <si>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</si>
  <si>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</si>
  <si>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</si>
  <si>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</si>
  <si>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</si>
  <si>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</si>
  <si>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</si>
  <si>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</si>
  <si>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</si>
  <si>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</si>
  <si>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</si>
  <si>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</si>
  <si>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</si>
  <si>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</si>
  <si>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</si>
  <si>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</si>
  <si>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</si>
  <si>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</si>
  <si>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</si>
  <si>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</si>
  <si>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</si>
  <si>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</si>
  <si>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</si>
  <si>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</si>
  <si>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</si>
  <si>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</si>
  <si>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</si>
  <si>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</si>
  <si>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</si>
  <si>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</si>
  <si>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</si>
  <si>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</si>
  <si>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</si>
  <si>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</si>
  <si>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</si>
  <si>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</si>
  <si>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</si>
  <si>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</si>
  <si>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</si>
  <si>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</si>
  <si>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</si>
  <si>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</si>
  <si>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</si>
  <si>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</si>
  <si>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</si>
  <si>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</si>
  <si>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</si>
  <si>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</si>
  <si>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</si>
  <si>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</si>
  <si>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</si>
  <si>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</si>
  <si>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</si>
  <si>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</si>
  <si>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</si>
  <si>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</si>
  <si>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</si>
  <si>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</si>
  <si>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</si>
  <si>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</si>
  <si>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</si>
  <si>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</si>
  <si>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</si>
  <si>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</si>
  <si>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</si>
  <si>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</si>
  <si>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</si>
  <si>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</si>
  <si>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</si>
  <si>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</si>
  <si>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</si>
  <si>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</si>
  <si>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</si>
  <si>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</si>
  <si>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</si>
  <si>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</si>
  <si>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</si>
  <si>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</si>
  <si>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</si>
  <si>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</si>
  <si>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</si>
  <si>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</si>
  <si>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</si>
  <si>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</si>
  <si>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</si>
  <si>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</si>
  <si>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</si>
  <si>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</si>
  <si>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</si>
  <si>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</si>
  <si>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</si>
  <si>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</si>
  <si>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</si>
  <si>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</si>
  <si>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</si>
  <si>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</si>
  <si>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</si>
  <si>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</si>
  <si>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</si>
  <si>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</si>
  <si>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</si>
  <si>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</si>
  <si>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</si>
  <si>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</si>
  <si>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</si>
  <si>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</si>
  <si>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</si>
  <si>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</si>
  <si>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</si>
  <si>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</si>
  <si>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</si>
  <si>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</si>
  <si>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</si>
  <si>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</si>
  <si>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</si>
  <si>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</si>
  <si>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</si>
  <si>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</si>
  <si>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</si>
  <si>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</si>
  <si>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</si>
  <si>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</si>
  <si>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</si>
  <si>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</si>
  <si>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</si>
  <si>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</si>
  <si>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</si>
  <si>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</si>
  <si>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</si>
  <si>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</si>
  <si>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</si>
  <si>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</si>
  <si>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</si>
  <si>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</si>
  <si>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</si>
  <si>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</si>
  <si>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</si>
  <si>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</si>
  <si>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</si>
  <si>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</si>
  <si>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</si>
  <si>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</si>
  <si>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</si>
  <si>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</si>
  <si>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</si>
  <si>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</si>
  <si>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</si>
  <si>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</si>
  <si>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</si>
  <si>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</si>
  <si>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</si>
  <si>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</si>
  <si>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</si>
  <si>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</si>
  <si>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</si>
  <si>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</si>
  <si>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</si>
  <si>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</si>
  <si>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</si>
  <si>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</si>
  <si>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</si>
  <si>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</si>
  <si>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</si>
  <si>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</si>
  <si>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</si>
  <si>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</si>
  <si>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</si>
  <si>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</si>
  <si>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</si>
  <si>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</si>
  <si>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</si>
  <si>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</si>
  <si>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</si>
  <si>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</si>
  <si>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</si>
  <si>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</si>
  <si>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</si>
  <si>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</si>
  <si>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</si>
  <si>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</si>
  <si>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</si>
  <si>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</si>
  <si>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</si>
  <si>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</si>
  <si>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</si>
  <si>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</si>
  <si>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</si>
  <si>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</si>
  <si>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</si>
  <si>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</si>
  <si>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</si>
  <si>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</si>
  <si>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</si>
  <si>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</si>
  <si>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</si>
  <si>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</si>
  <si>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</si>
  <si>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</si>
  <si>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</si>
  <si>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</si>
  <si>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</si>
  <si>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</si>
  <si>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</si>
  <si>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</si>
  <si>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</si>
  <si>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</si>
  <si>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</si>
  <si>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</si>
  <si>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</si>
  <si>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</si>
  <si>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</si>
  <si>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</si>
  <si>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</si>
  <si>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</si>
  <si>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</si>
  <si>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</si>
  <si>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</si>
  <si>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</si>
  <si>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</si>
  <si>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</si>
  <si>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</si>
  <si>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</si>
  <si>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</si>
  <si>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</si>
  <si>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</si>
  <si>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</si>
  <si>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</si>
  <si>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</si>
  <si>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</si>
  <si>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</si>
  <si>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</si>
  <si>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</si>
  <si>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</si>
  <si>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</si>
  <si>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</si>
  <si>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</si>
  <si>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</si>
  <si>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</si>
  <si>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</si>
  <si>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</si>
  <si>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</si>
  <si>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</si>
  <si>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</si>
  <si>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</si>
  <si>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</si>
  <si>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</si>
  <si>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</si>
  <si>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</si>
  <si>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</si>
  <si>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</si>
  <si>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</si>
  <si>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</si>
  <si>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</si>
  <si>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</si>
  <si>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</si>
  <si>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</si>
  <si>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</si>
  <si>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</si>
  <si>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</si>
  <si>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</si>
  <si>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</si>
  <si>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</si>
  <si>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</si>
  <si>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</si>
  <si>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</si>
  <si>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</si>
  <si>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</si>
  <si>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</si>
  <si>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</si>
  <si>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</si>
  <si>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</si>
  <si>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</si>
  <si>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</si>
  <si>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</si>
  <si>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</si>
  <si>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</si>
  <si>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</si>
  <si>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</si>
  <si>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</si>
  <si>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</si>
  <si>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</si>
  <si>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</si>
  <si>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</si>
  <si>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</si>
  <si>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</si>
  <si>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</si>
  <si>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</si>
  <si>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</si>
  <si>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</si>
  <si>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</si>
  <si>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</si>
  <si>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</si>
  <si>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</si>
  <si>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</si>
  <si>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</si>
  <si>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</si>
  <si>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</si>
  <si>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</si>
  <si>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</si>
  <si>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</si>
  <si>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</si>
  <si>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</si>
  <si>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</si>
  <si>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</si>
  <si>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</si>
  <si>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</si>
  <si>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</si>
  <si>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</si>
  <si>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</si>
  <si>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</si>
  <si>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</si>
  <si>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</si>
  <si>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</si>
  <si>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</si>
  <si>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</si>
  <si>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</si>
  <si>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</si>
  <si>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</si>
  <si>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</si>
  <si>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</si>
  <si>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</si>
  <si>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</si>
  <si>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</si>
  <si>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</si>
  <si>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</si>
  <si>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</si>
  <si>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</si>
  <si>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</si>
  <si>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</si>
  <si>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</si>
  <si>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</si>
  <si>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</si>
  <si>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</si>
  <si>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</si>
  <si>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</si>
  <si>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</si>
  <si>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</si>
  <si>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</si>
  <si>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</si>
  <si>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</si>
  <si>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</si>
  <si>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</si>
  <si>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</si>
  <si>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</si>
  <si>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</si>
  <si>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</si>
  <si>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</si>
  <si>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</si>
  <si>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</si>
  <si>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</si>
  <si>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</si>
  <si>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</si>
  <si>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</si>
  <si>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</si>
  <si>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</si>
  <si>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</si>
  <si>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</si>
  <si>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</si>
  <si>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</si>
  <si>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</si>
  <si>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</si>
  <si>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</si>
  <si>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</si>
  <si>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</si>
  <si>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</si>
  <si>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</si>
  <si>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</si>
  <si>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</si>
  <si>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</si>
  <si>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</si>
  <si>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</si>
  <si>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</si>
  <si>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</si>
  <si>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</si>
  <si>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</si>
  <si>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</si>
  <si>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</si>
  <si>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</si>
  <si>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</si>
  <si>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</si>
  <si>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</si>
  <si>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</si>
  <si>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</si>
  <si>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</si>
  <si>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</si>
  <si>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</si>
  <si>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</si>
  <si>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</si>
  <si>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</si>
  <si>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</si>
  <si>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</si>
  <si>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</si>
  <si>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</si>
  <si>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</si>
  <si>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</si>
  <si>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</si>
  <si>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</si>
  <si>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</si>
  <si>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</si>
  <si>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</si>
  <si>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</si>
  <si>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</si>
  <si>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</si>
  <si>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</si>
  <si>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</si>
  <si>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</si>
  <si>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</si>
  <si>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</si>
  <si>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</si>
  <si>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</si>
  <si>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</si>
  <si>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</si>
  <si>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</si>
  <si>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</si>
  <si>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</si>
  <si>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</si>
  <si>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</si>
  <si>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</si>
  <si>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</si>
  <si>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</si>
  <si>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</si>
  <si>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</si>
  <si>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</si>
  <si>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</si>
  <si>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</si>
  <si>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</si>
  <si>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</si>
  <si>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</si>
  <si>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</si>
  <si>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</si>
  <si>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</si>
  <si>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</si>
  <si>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</si>
  <si>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</si>
  <si>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</si>
  <si>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</si>
  <si>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</si>
  <si>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</si>
  <si>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</si>
  <si>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</si>
  <si>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</si>
  <si>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</si>
  <si>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</si>
  <si>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</si>
  <si>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</si>
  <si>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</si>
  <si>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</si>
  <si>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</si>
  <si>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</si>
  <si>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</si>
  <si>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</si>
  <si>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</si>
  <si>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</si>
  <si>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</si>
  <si>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</si>
  <si>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</si>
  <si>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</si>
  <si>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</si>
  <si>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</si>
  <si>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</si>
  <si>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</si>
  <si>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</si>
  <si>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</si>
  <si>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</si>
  <si>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</si>
  <si>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</si>
  <si>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</si>
  <si>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</si>
  <si>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</si>
  <si>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</si>
  <si>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</si>
  <si>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</si>
  <si>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</si>
  <si>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</si>
  <si>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</si>
  <si>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</si>
  <si>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</si>
  <si>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</si>
  <si>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</si>
  <si>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</si>
  <si>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</si>
  <si>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</si>
  <si>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</si>
  <si>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</si>
  <si>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</si>
  <si>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</si>
  <si>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</si>
  <si>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</si>
  <si>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</si>
  <si>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</si>
  <si>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</si>
  <si>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</si>
  <si>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</si>
  <si>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</si>
  <si>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</si>
  <si>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</si>
  <si>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</si>
  <si>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</si>
  <si>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</si>
  <si>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</si>
  <si>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</si>
  <si>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</si>
  <si>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</si>
  <si>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</si>
  <si>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</si>
  <si>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</si>
  <si>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</si>
  <si>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</si>
  <si>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</si>
  <si>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</si>
  <si>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</si>
  <si>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</si>
  <si>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</si>
  <si>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</si>
  <si>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</si>
  <si>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</si>
  <si>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</si>
  <si>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</si>
  <si>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</si>
  <si>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</si>
  <si>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</si>
  <si>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</si>
  <si>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</si>
  <si>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</si>
  <si>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</si>
  <si>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</si>
  <si>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</si>
  <si>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</si>
  <si>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</si>
  <si>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</si>
  <si>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</si>
  <si>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</si>
  <si>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</si>
  <si>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</si>
  <si>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</si>
  <si>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</si>
  <si>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</si>
  <si>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</si>
  <si>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</si>
  <si>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</si>
  <si>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</si>
  <si>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</si>
  <si>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</si>
  <si>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</si>
  <si>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</si>
  <si>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</si>
  <si>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</si>
  <si>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</si>
  <si>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</si>
  <si>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</si>
  <si>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</si>
  <si>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</si>
  <si>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</si>
  <si>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</si>
  <si>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</si>
  <si>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</si>
  <si>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</si>
  <si>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</si>
  <si>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</si>
  <si>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</si>
  <si>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</si>
  <si>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</si>
  <si>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</si>
  <si>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</si>
  <si>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</si>
  <si>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</si>
  <si>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</si>
  <si>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</si>
  <si>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</si>
  <si>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</si>
  <si>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</si>
  <si>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</si>
  <si>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</si>
  <si>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</si>
  <si>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</si>
  <si>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</si>
  <si>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</si>
  <si>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</si>
  <si>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</si>
  <si>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</si>
  <si>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</si>
  <si>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</si>
  <si>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</si>
  <si>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</si>
  <si>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</si>
  <si>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</si>
  <si>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</si>
  <si>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</si>
  <si>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</si>
  <si>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</si>
  <si>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</si>
  <si>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</si>
  <si>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</si>
  <si>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</si>
  <si>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</si>
  <si>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</si>
  <si>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</si>
  <si>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</si>
  <si>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</si>
  <si>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</si>
  <si>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</si>
  <si>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</si>
  <si>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</si>
  <si>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</si>
  <si>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</si>
  <si>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</si>
  <si>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</si>
  <si>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</si>
  <si>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</si>
  <si>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</si>
  <si>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</si>
  <si>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</si>
  <si>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</si>
  <si>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</si>
  <si>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</si>
  <si>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</si>
  <si>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</si>
  <si>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</si>
  <si>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</si>
  <si>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</si>
  <si>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</si>
  <si>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</si>
  <si>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</si>
  <si>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</si>
  <si>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</si>
  <si>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</si>
  <si>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</si>
  <si>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</si>
  <si>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</si>
  <si>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</si>
  <si>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</si>
  <si>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</si>
  <si>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</si>
  <si>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</si>
  <si>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</si>
  <si>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</si>
  <si>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</si>
  <si>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</si>
  <si>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</si>
  <si>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</si>
  <si>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</si>
  <si>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</si>
  <si>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</si>
  <si>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</si>
  <si>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</si>
  <si>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</si>
  <si>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</si>
  <si>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</si>
  <si>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</si>
  <si>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</si>
  <si>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</si>
  <si>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</si>
  <si>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</si>
  <si>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</si>
  <si>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</si>
  <si>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</si>
  <si>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</si>
  <si>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</si>
  <si>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</si>
  <si>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</si>
  <si>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</si>
  <si>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</si>
  <si>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</si>
  <si>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</si>
  <si>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</si>
  <si>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</si>
  <si>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</si>
  <si>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</si>
  <si>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</si>
  <si>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</si>
  <si>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</si>
  <si>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</si>
  <si>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</si>
  <si>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</si>
  <si>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</si>
  <si>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</si>
  <si>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</si>
  <si>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</si>
  <si>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</si>
  <si>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</si>
  <si>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</si>
  <si>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</si>
  <si>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</si>
  <si>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</si>
  <si>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</si>
  <si>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</si>
  <si>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</si>
  <si>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</si>
  <si>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</si>
  <si>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</si>
  <si>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</si>
  <si>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</si>
  <si>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</si>
  <si>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</si>
  <si>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</si>
  <si>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</si>
  <si>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</si>
  <si>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</si>
  <si>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</si>
  <si>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</si>
  <si>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</si>
  <si>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</si>
  <si>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</si>
  <si>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</si>
  <si>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</si>
  <si>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</si>
  <si>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</si>
  <si>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</si>
  <si>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</si>
  <si>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</si>
  <si>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</si>
  <si>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</si>
  <si>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</si>
  <si>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</si>
  <si>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</si>
  <si>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</si>
  <si>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</si>
  <si>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</si>
  <si>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</si>
  <si>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</si>
  <si>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</si>
  <si>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</si>
  <si>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</si>
  <si>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</si>
  <si>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</si>
  <si>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</si>
  <si>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</si>
  <si>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</si>
  <si>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</si>
  <si>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</si>
  <si>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</si>
  <si>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</si>
  <si>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</si>
  <si>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</si>
  <si>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</si>
  <si>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</si>
  <si>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</si>
  <si>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</si>
  <si>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</si>
  <si>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</si>
  <si>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</si>
  <si>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</si>
  <si>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</si>
  <si>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</si>
  <si>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</si>
  <si>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</si>
  <si>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</si>
  <si>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</si>
  <si>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</si>
  <si>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</si>
  <si>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</si>
  <si>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</si>
  <si>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</si>
  <si>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</si>
  <si>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</si>
  <si>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</si>
  <si>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</si>
  <si>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</si>
  <si>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</si>
  <si>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</si>
  <si>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</si>
  <si>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</si>
  <si>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</si>
  <si>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</si>
  <si>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</si>
  <si>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</si>
  <si>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</si>
  <si>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</si>
  <si>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</si>
  <si>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</si>
  <si>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</si>
  <si>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</si>
  <si>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</si>
  <si>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</si>
  <si>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</si>
  <si>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</si>
  <si>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</si>
  <si>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</si>
  <si>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</si>
  <si>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</si>
  <si>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</si>
  <si>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</si>
  <si>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</si>
  <si>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</si>
  <si>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</si>
  <si>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</si>
  <si>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</si>
  <si>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</si>
  <si>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</si>
  <si>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</si>
  <si>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</si>
  <si>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</si>
  <si>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</si>
  <si>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</si>
  <si>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</si>
  <si>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</si>
  <si>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</si>
  <si>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</si>
  <si>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</si>
  <si>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</si>
  <si>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</si>
  <si>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</si>
  <si>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</si>
  <si>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</si>
  <si>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</si>
  <si>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</si>
  <si>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</si>
  <si>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</si>
  <si>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</si>
  <si>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</si>
  <si>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</si>
  <si>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</si>
  <si>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</si>
  <si>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</si>
  <si>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</si>
  <si>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</si>
  <si>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</si>
  <si>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</si>
  <si>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</si>
  <si>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</si>
  <si>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</si>
  <si>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</si>
  <si>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</si>
  <si>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</si>
  <si>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</si>
  <si>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</si>
  <si>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</si>
  <si>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</si>
  <si>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</si>
  <si>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</si>
  <si>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</si>
  <si>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</si>
  <si>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</si>
  <si>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</si>
  <si>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</si>
  <si>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</si>
  <si>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</si>
  <si>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</si>
  <si>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</si>
  <si>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</si>
  <si>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</si>
  <si>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</si>
  <si>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</si>
  <si>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</si>
  <si>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</si>
  <si>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</si>
  <si>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</si>
  <si>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</si>
  <si>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</si>
  <si>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</si>
  <si>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</si>
  <si>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</si>
  <si>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</si>
  <si>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</si>
  <si>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</si>
  <si>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</si>
  <si>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</si>
  <si>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</si>
  <si>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</si>
  <si>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</si>
  <si>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</si>
  <si>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</si>
  <si>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</si>
  <si>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</si>
  <si>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</si>
  <si>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</si>
  <si>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</si>
  <si>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</si>
  <si>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</si>
  <si>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</si>
  <si>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</si>
  <si>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</si>
  <si>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</si>
  <si>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</si>
  <si>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</si>
  <si>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</si>
  <si>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</si>
  <si>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</si>
  <si>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</si>
  <si>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</si>
  <si>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</si>
  <si>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</si>
  <si>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</si>
  <si>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</si>
  <si>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</si>
  <si>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</si>
  <si>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</si>
  <si>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</si>
  <si>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</si>
  <si>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</si>
  <si>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</si>
  <si>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</si>
  <si>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</si>
  <si>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</si>
  <si>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</si>
  <si>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</si>
  <si>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</si>
  <si>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</si>
  <si>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</si>
  <si>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</si>
  <si>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</si>
  <si>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</si>
  <si>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</si>
  <si>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</si>
  <si>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</si>
  <si>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</si>
  <si>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</si>
  <si>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</si>
  <si>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</si>
  <si>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</si>
  <si>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</si>
  <si>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</si>
  <si>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</si>
  <si>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</si>
  <si>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</si>
  <si>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</si>
  <si>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</si>
  <si>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</si>
  <si>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</si>
  <si>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</si>
  <si>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</si>
  <si>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</si>
  <si>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</si>
  <si>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</si>
  <si>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</si>
  <si>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</si>
  <si>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</si>
  <si>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</si>
  <si>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</si>
  <si>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</si>
  <si>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</si>
  <si>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</si>
  <si>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</si>
  <si>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</si>
  <si>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</si>
  <si>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</si>
  <si>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</si>
  <si>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</si>
  <si>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</si>
  <si>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</si>
  <si>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</si>
  <si>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</si>
  <si>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</si>
  <si>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</si>
  <si>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</si>
  <si>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</si>
  <si>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</si>
  <si>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</si>
  <si>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</si>
  <si>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</si>
  <si>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</si>
  <si>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</si>
  <si>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</si>
  <si>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</si>
  <si>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</si>
  <si>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</si>
  <si>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</si>
  <si>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</si>
  <si>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</si>
  <si>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</si>
  <si>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</si>
  <si>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</si>
  <si>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</si>
  <si>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</si>
  <si>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</si>
  <si>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</si>
  <si>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</si>
  <si>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</si>
  <si>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</si>
  <si>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</si>
  <si>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</si>
  <si>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</si>
  <si>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</si>
  <si>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</si>
  <si>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</si>
  <si>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</si>
  <si>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</si>
  <si>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</si>
  <si>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</si>
  <si>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</si>
  <si>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</si>
  <si>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</si>
  <si>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</si>
  <si>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</si>
  <si>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</si>
  <si>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</si>
  <si>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</si>
  <si>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</si>
  <si>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</si>
  <si>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</si>
  <si>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</si>
  <si>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</si>
  <si>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</si>
  <si>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</si>
  <si>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</si>
  <si>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</si>
  <si>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</si>
  <si>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</si>
  <si>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</si>
  <si>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</si>
  <si>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</si>
  <si>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</si>
  <si>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</si>
  <si>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</si>
  <si>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</si>
  <si>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</si>
  <si>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</si>
  <si>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</si>
  <si>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</si>
  <si>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</si>
  <si>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</si>
  <si>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</si>
  <si>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</si>
  <si>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</si>
  <si>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</si>
  <si>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</si>
  <si>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</si>
  <si>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</si>
  <si>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</si>
  <si>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</si>
  <si>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</si>
  <si>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</si>
  <si>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</si>
  <si>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</si>
  <si>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</si>
  <si>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</si>
  <si>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</si>
  <si>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</si>
  <si>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</si>
  <si>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</si>
  <si>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</si>
  <si>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</si>
  <si>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</si>
  <si>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</si>
  <si>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</si>
  <si>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</si>
  <si>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</si>
  <si>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</si>
  <si>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</si>
  <si>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</si>
  <si>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</si>
  <si>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</si>
  <si>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</si>
  <si>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</si>
  <si>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</si>
  <si>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</si>
  <si>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</si>
  <si>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</si>
  <si>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</si>
  <si>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</si>
  <si>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</si>
  <si>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</si>
  <si>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</si>
  <si>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</si>
  <si>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</si>
  <si>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</si>
  <si>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</si>
  <si>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</si>
  <si>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</si>
  <si>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</si>
  <si>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</si>
  <si>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</si>
  <si>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</si>
  <si>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</si>
  <si>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</si>
  <si>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</si>
  <si>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</si>
  <si>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</si>
  <si>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</si>
  <si>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</si>
  <si>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</si>
  <si>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</si>
  <si>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</si>
  <si>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</si>
  <si>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</si>
  <si>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</si>
  <si>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</si>
  <si>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</si>
  <si>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</si>
  <si>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</si>
  <si>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</si>
  <si>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</si>
  <si>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</si>
  <si>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</si>
  <si>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</si>
  <si>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</si>
  <si>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</si>
  <si>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</si>
  <si>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</si>
  <si>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</si>
  <si>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</si>
  <si>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</si>
  <si>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</si>
  <si>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</si>
  <si>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</si>
  <si>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</si>
  <si>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</si>
  <si>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</si>
  <si>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</si>
  <si>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</si>
  <si>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</si>
  <si>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</si>
  <si>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</si>
  <si>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</si>
  <si>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</si>
  <si>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</si>
  <si>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</si>
  <si>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</si>
  <si>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</si>
  <si>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</si>
  <si>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</si>
  <si>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</si>
  <si>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</si>
  <si>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</si>
  <si>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</si>
  <si>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</si>
  <si>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</si>
  <si>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</si>
  <si>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</si>
  <si>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</si>
  <si>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</si>
  <si>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</si>
  <si>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</si>
  <si>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</si>
  <si>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</si>
  <si>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</si>
  <si>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</si>
  <si>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</si>
  <si>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</si>
  <si>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</si>
  <si>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</si>
  <si>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</si>
  <si>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</si>
  <si>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</si>
  <si>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</si>
  <si>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</si>
  <si>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</si>
  <si>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</si>
  <si>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</si>
  <si>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</si>
  <si>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</si>
  <si>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</si>
  <si>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</si>
  <si>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</si>
  <si>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</si>
  <si>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</si>
  <si>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</si>
  <si>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</si>
  <si>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</si>
  <si>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</si>
  <si>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</si>
  <si>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</si>
  <si>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</si>
  <si>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</si>
  <si>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</si>
  <si>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</si>
  <si>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</si>
  <si>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</si>
  <si>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</si>
  <si>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</si>
  <si>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</si>
  <si>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</si>
  <si>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</si>
  <si>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</si>
  <si>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</si>
  <si>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</si>
  <si>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</si>
  <si>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</si>
  <si>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</si>
  <si>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</si>
  <si>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</si>
  <si>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</si>
  <si>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</si>
  <si>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</si>
  <si>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</si>
  <si>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</si>
  <si>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</si>
  <si>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</si>
  <si>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</si>
  <si>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</si>
  <si>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</si>
  <si>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</si>
  <si>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</si>
  <si>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</si>
  <si>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</si>
  <si>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</si>
  <si>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</si>
  <si>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</si>
  <si>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</si>
  <si>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</si>
  <si>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</si>
  <si>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</si>
  <si>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</si>
  <si>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</si>
  <si>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</si>
  <si>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</si>
  <si>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</si>
  <si>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</si>
  <si>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</si>
  <si>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</si>
  <si>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</si>
  <si>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</si>
  <si>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</si>
  <si>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</si>
  <si>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</si>
  <si>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</si>
  <si>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</si>
  <si>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</si>
  <si>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</si>
  <si>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</si>
  <si>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</si>
  <si>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</si>
  <si>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</si>
  <si>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</si>
  <si>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</si>
  <si>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</si>
  <si>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</si>
  <si>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</si>
  <si>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</si>
  <si>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</si>
  <si>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</si>
  <si>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</si>
  <si>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</si>
  <si>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</si>
  <si>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</si>
  <si>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</si>
  <si>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</si>
  <si>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</si>
  <si>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</si>
  <si>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</si>
  <si>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</si>
  <si>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</si>
  <si>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</si>
  <si>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</si>
  <si>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</si>
  <si>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</si>
  <si>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</si>
  <si>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</si>
  <si>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</si>
  <si>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</si>
  <si>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</si>
  <si>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</si>
  <si>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</si>
  <si>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</si>
  <si>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</si>
  <si>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</si>
  <si>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</si>
  <si>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</si>
  <si>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</si>
  <si>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</si>
  <si>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</si>
  <si>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</si>
  <si>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</si>
  <si>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</si>
  <si>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</si>
  <si>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</si>
  <si>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</si>
  <si>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</si>
  <si>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</si>
  <si>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</si>
  <si>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</si>
  <si>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</si>
  <si>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</si>
  <si>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</si>
  <si>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</si>
  <si>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</si>
  <si>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</si>
  <si>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</si>
  <si>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</si>
  <si>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</si>
  <si>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</si>
  <si>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</si>
  <si>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</si>
  <si>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</si>
  <si>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</si>
  <si>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</si>
  <si>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</si>
  <si>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</si>
  <si>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</si>
  <si>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</si>
  <si>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</si>
  <si>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</si>
  <si>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</si>
  <si>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</si>
  <si>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</si>
  <si>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</si>
  <si>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</si>
  <si>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</si>
  <si>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</si>
  <si>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</si>
  <si>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</si>
  <si>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</si>
  <si>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</si>
  <si>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</si>
  <si>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</si>
  <si>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</si>
  <si>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</si>
  <si>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</si>
  <si>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</si>
  <si>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</si>
  <si>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</si>
  <si>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</si>
  <si>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</si>
  <si>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</si>
  <si>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</si>
  <si>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</si>
  <si>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</si>
  <si>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</si>
  <si>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</si>
  <si>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</si>
  <si>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</si>
  <si>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</si>
  <si>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</si>
  <si>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</si>
  <si>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</si>
  <si>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</si>
  <si>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</si>
  <si>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</si>
  <si>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</si>
  <si>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</si>
  <si>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</si>
  <si>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</si>
  <si>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</si>
  <si>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</si>
  <si>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</si>
  <si>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</si>
  <si>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</si>
  <si>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</si>
  <si>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</si>
  <si>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</si>
  <si>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</si>
  <si>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</si>
  <si>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</si>
  <si>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</si>
  <si>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</si>
  <si>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</si>
  <si>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</si>
  <si>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</si>
  <si>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</si>
  <si>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</si>
  <si>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</si>
  <si>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</si>
  <si>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</si>
  <si>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</si>
  <si>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</si>
  <si>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</si>
  <si>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</si>
  <si>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</si>
  <si>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</si>
  <si>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</si>
  <si>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</si>
  <si>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</si>
  <si>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</si>
  <si>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</si>
  <si>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</si>
  <si>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</si>
  <si>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</si>
  <si>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</si>
  <si>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</si>
  <si>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</si>
  <si>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</si>
  <si>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</si>
  <si>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</si>
  <si>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</si>
  <si>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</si>
  <si>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</si>
  <si>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</si>
  <si>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</si>
  <si>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</si>
  <si>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</si>
  <si>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</si>
  <si>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</si>
  <si>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</si>
  <si>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</si>
  <si>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</si>
  <si>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</si>
  <si>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</si>
  <si>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</si>
  <si>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</si>
  <si>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</si>
  <si>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</si>
  <si>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</si>
  <si>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</si>
  <si>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</si>
  <si>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</si>
  <si>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</si>
  <si>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</si>
  <si>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</si>
  <si>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</si>
  <si>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</si>
  <si>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</si>
  <si>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</si>
  <si>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</si>
  <si>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</si>
  <si>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</si>
  <si>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</si>
  <si>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</si>
  <si>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</si>
  <si>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</si>
  <si>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</si>
  <si>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</si>
  <si>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</si>
  <si>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</si>
  <si>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</si>
  <si>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</si>
  <si>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</si>
  <si>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</si>
  <si>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</si>
  <si>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</si>
  <si>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</si>
  <si>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</si>
  <si>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</si>
  <si>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</si>
  <si>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</si>
  <si>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</si>
  <si>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</si>
  <si>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</si>
  <si>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</si>
  <si>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</si>
  <si>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</si>
  <si>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</si>
  <si>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</si>
  <si>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</si>
  <si>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</si>
  <si>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</si>
  <si>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</si>
  <si>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</si>
  <si>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</si>
  <si>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</si>
  <si>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</si>
  <si>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</si>
  <si>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</si>
  <si>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</si>
  <si>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</si>
  <si>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</si>
  <si>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</si>
  <si>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</si>
  <si>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</si>
  <si>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</si>
  <si>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</si>
  <si>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</si>
  <si>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</si>
  <si>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</si>
  <si>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</si>
  <si>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</si>
  <si>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</si>
  <si>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</si>
  <si>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</si>
  <si>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</si>
  <si>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</si>
  <si>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</si>
  <si>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</si>
  <si>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</si>
  <si>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</si>
  <si>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</si>
  <si>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</si>
  <si>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</si>
  <si>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</si>
  <si>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</si>
  <si>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</si>
  <si>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</si>
  <si>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</si>
  <si>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</si>
  <si>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</si>
  <si>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</si>
  <si>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</si>
  <si>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</si>
  <si>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</si>
  <si>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</si>
  <si>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</si>
  <si>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</si>
  <si>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</si>
  <si>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</si>
  <si>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</si>
  <si>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</si>
  <si>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</si>
  <si>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</si>
  <si>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</si>
  <si>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</si>
  <si>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</si>
  <si>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</si>
  <si>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</si>
  <si>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</si>
  <si>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</si>
  <si>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</si>
  <si>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</si>
  <si>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</si>
  <si>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</si>
  <si>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</si>
  <si>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</si>
  <si>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</si>
  <si>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</si>
  <si>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</si>
  <si>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</si>
  <si>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</si>
  <si>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</si>
  <si>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</si>
  <si>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</si>
  <si>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</si>
  <si>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</si>
  <si>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</si>
  <si>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</si>
  <si>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</si>
  <si>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</si>
  <si>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</si>
  <si>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</si>
  <si>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</si>
  <si>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</si>
  <si>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</si>
  <si>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</si>
  <si>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</si>
  <si>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</si>
  <si>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</si>
  <si>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</si>
  <si>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</si>
  <si>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</si>
  <si>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</si>
  <si>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</si>
  <si>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</si>
  <si>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</si>
  <si>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</si>
  <si>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</si>
  <si>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</si>
  <si>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</si>
  <si>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</si>
  <si>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</si>
  <si>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</si>
  <si>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</si>
  <si>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</si>
  <si>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</si>
  <si>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</si>
  <si>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</si>
  <si>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</si>
  <si>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</si>
  <si>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</si>
  <si>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</si>
  <si>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</si>
  <si>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</si>
  <si>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</si>
  <si>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</si>
  <si>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</si>
  <si>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</si>
  <si>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</si>
  <si>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</si>
  <si>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</si>
  <si>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</si>
  <si>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</si>
  <si>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</si>
  <si>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</si>
  <si>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</si>
  <si>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</si>
  <si>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</si>
  <si>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</si>
  <si>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</si>
  <si>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</si>
  <si>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</si>
  <si>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</si>
  <si>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</si>
  <si>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</si>
  <si>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</si>
  <si>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</si>
  <si>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</si>
  <si>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</si>
  <si>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</si>
  <si>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</si>
  <si>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</si>
  <si>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</si>
  <si>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</si>
  <si>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</si>
  <si>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</si>
  <si>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</si>
  <si>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</si>
  <si>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</si>
  <si>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</si>
  <si>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</si>
  <si>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</si>
  <si>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</si>
  <si>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</si>
  <si>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</si>
  <si>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</si>
  <si>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</si>
  <si>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</si>
  <si>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</si>
  <si>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</si>
  <si>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</si>
  <si>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</si>
  <si>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</si>
  <si>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</si>
  <si>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</si>
  <si>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</si>
  <si>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</si>
  <si>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</si>
  <si>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</si>
  <si>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</si>
  <si>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</si>
  <si>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</si>
  <si>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</si>
  <si>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</si>
  <si>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</si>
  <si>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</si>
  <si>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</si>
  <si>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</si>
  <si>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</si>
  <si>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</si>
  <si>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</si>
  <si>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</si>
  <si>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</si>
  <si>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</si>
  <si>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</si>
  <si>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</si>
  <si>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</si>
  <si>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</si>
  <si>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</si>
  <si>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</si>
  <si>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</si>
  <si>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</si>
  <si>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</si>
  <si>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</si>
  <si>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</si>
  <si>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</si>
  <si>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</si>
  <si>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</si>
  <si>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</si>
  <si>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</si>
  <si>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</si>
  <si>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</si>
  <si>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</si>
  <si>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</si>
  <si>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</si>
  <si>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</si>
  <si>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</si>
  <si>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</si>
  <si>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</si>
  <si>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</si>
  <si>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</si>
  <si>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</si>
  <si>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</si>
  <si>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</si>
  <si>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</si>
  <si>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</si>
  <si>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</si>
  <si>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</si>
  <si>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</si>
  <si>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</si>
  <si>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</si>
  <si>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</si>
  <si>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</si>
  <si>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</si>
  <si>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</si>
  <si>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</si>
  <si>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</si>
  <si>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</si>
  <si>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</si>
  <si>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</si>
  <si>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</si>
  <si>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</si>
  <si>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</si>
  <si>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</si>
  <si>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</si>
  <si>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</si>
  <si>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</si>
  <si>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</si>
  <si>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</si>
  <si>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</si>
  <si>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</si>
  <si>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</si>
  <si>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</si>
  <si>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</si>
  <si>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</si>
  <si>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</si>
  <si>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</si>
  <si>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</si>
  <si>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</si>
  <si>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</si>
  <si>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</si>
  <si>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</si>
  <si>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</si>
  <si>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</si>
  <si>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</si>
  <si>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</si>
  <si>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</si>
  <si>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</si>
  <si>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</si>
  <si>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</si>
  <si>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</si>
  <si>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</si>
  <si>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</si>
  <si>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</si>
  <si>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</si>
  <si>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</si>
  <si>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</si>
  <si>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</si>
  <si>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</si>
  <si>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</si>
  <si>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</si>
  <si>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</si>
  <si>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</si>
  <si>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</si>
  <si>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</si>
  <si>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</si>
  <si>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</si>
  <si>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</si>
  <si>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</si>
  <si>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</si>
  <si>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</si>
  <si>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</si>
  <si>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</si>
  <si>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</si>
  <si>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</si>
  <si>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</si>
  <si>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</si>
  <si>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</si>
  <si>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</si>
  <si>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</si>
  <si>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</si>
  <si>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</si>
  <si>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</si>
  <si>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</si>
  <si>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</si>
  <si>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</si>
  <si>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</si>
  <si>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</si>
  <si>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</si>
  <si>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</si>
  <si>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</si>
  <si>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</si>
  <si>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</si>
  <si>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</si>
  <si>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</si>
  <si>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</si>
  <si>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</si>
  <si>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</si>
  <si>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</si>
  <si>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</si>
  <si>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</si>
  <si>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</si>
  <si>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</si>
  <si>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</si>
  <si>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</si>
  <si>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</si>
  <si>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</si>
  <si>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</si>
  <si>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</si>
  <si>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</si>
  <si>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</si>
  <si>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</si>
  <si>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</si>
  <si>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</si>
  <si>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</si>
  <si>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</si>
  <si>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</si>
  <si>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</si>
  <si>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</si>
  <si>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</si>
  <si>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</si>
  <si>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</si>
  <si>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</si>
  <si>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</si>
  <si>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</si>
  <si>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</si>
  <si>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</si>
  <si>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</si>
  <si>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</si>
  <si>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</si>
  <si>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</si>
  <si>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</si>
  <si>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</si>
  <si>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</si>
  <si>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</si>
  <si>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</si>
  <si>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</si>
  <si>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</si>
  <si>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</si>
  <si>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</si>
  <si>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</si>
  <si>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</si>
  <si>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</si>
  <si>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</si>
  <si>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</si>
  <si>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</si>
  <si>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</si>
  <si>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</si>
  <si>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</si>
  <si>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</si>
  <si>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</si>
  <si>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</si>
  <si>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</si>
  <si>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</si>
  <si>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</si>
  <si>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</si>
  <si>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</si>
  <si>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</si>
  <si>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</si>
  <si>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</si>
  <si>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</si>
  <si>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</si>
  <si>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</si>
  <si>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</si>
  <si>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</si>
  <si>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</si>
  <si>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</si>
  <si>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</si>
  <si>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</si>
  <si>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</si>
  <si>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</si>
  <si>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</si>
  <si>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</si>
  <si>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</si>
  <si>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</si>
  <si>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</si>
  <si>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</si>
  <si>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</si>
  <si>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</si>
  <si>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</si>
  <si>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</si>
  <si>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</si>
  <si>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</si>
  <si>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</si>
  <si>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</si>
  <si>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</si>
  <si>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</si>
  <si>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</si>
  <si>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</si>
  <si>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</si>
  <si>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</si>
  <si>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</si>
  <si>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</si>
  <si>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</si>
  <si>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</si>
  <si>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</si>
  <si>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</si>
  <si>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</si>
  <si>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</si>
  <si>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</si>
  <si>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</si>
  <si>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</si>
  <si>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</si>
  <si>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</si>
  <si>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</si>
  <si>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</si>
  <si>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</si>
  <si>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</si>
  <si>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</si>
  <si>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</si>
  <si>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</si>
  <si>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</si>
  <si>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</si>
  <si>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</si>
  <si>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</si>
  <si>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</si>
  <si>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</si>
  <si>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</si>
  <si>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</si>
  <si>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</si>
  <si>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</si>
  <si>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</si>
  <si>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</si>
  <si>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</si>
  <si>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</si>
  <si>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</si>
  <si>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</si>
  <si>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</si>
  <si>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</si>
  <si>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</si>
  <si>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</si>
  <si>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</si>
  <si>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</si>
  <si>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</si>
  <si>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</si>
  <si>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</si>
  <si>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</si>
  <si>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</si>
  <si>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</si>
  <si>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</si>
  <si>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</si>
  <si>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</si>
  <si>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</si>
  <si>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</si>
  <si>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</si>
  <si>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</si>
  <si>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</si>
  <si>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</si>
  <si>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</si>
  <si>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</si>
  <si>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</si>
  <si>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</si>
  <si>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</si>
  <si>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</si>
  <si>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</si>
  <si>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</si>
  <si>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</si>
  <si>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</si>
  <si>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</si>
  <si>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</si>
  <si>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</si>
  <si>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</si>
  <si>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</si>
  <si>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</si>
  <si>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</si>
  <si>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</si>
  <si>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</si>
  <si>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</si>
  <si>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</si>
  <si>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</si>
  <si>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</si>
  <si>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</si>
  <si>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</si>
  <si>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</si>
  <si>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</si>
  <si>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</si>
  <si>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</si>
  <si>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</si>
  <si>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</si>
  <si>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</si>
  <si>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</si>
  <si>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</si>
  <si>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</si>
  <si>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</si>
  <si>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</si>
  <si>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</si>
  <si>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</si>
  <si>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</si>
  <si>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</si>
  <si>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</si>
  <si>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</si>
  <si>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</si>
  <si>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</si>
  <si>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</si>
  <si>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</si>
  <si>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</si>
  <si>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</si>
  <si>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</si>
  <si>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</si>
  <si>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</si>
  <si>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</si>
  <si>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</si>
  <si>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</si>
  <si>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</si>
  <si>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</si>
  <si>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</si>
  <si>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</si>
  <si>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</si>
  <si>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</si>
  <si>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</si>
  <si>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</si>
  <si>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</si>
  <si>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</si>
  <si>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</si>
  <si>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</si>
  <si>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</si>
  <si>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</si>
  <si>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</si>
  <si>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</si>
  <si>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</si>
  <si>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</si>
  <si>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</si>
  <si>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</si>
  <si>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</si>
  <si>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</si>
  <si>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</si>
  <si>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</si>
  <si>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</si>
  <si>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</si>
  <si>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</si>
  <si>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</si>
  <si>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</si>
  <si>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</si>
  <si>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</si>
  <si>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</si>
  <si>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</si>
  <si>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</si>
  <si>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</si>
  <si>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</si>
  <si>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</si>
  <si>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</si>
  <si>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</si>
  <si>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</si>
  <si>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</si>
  <si>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</si>
  <si>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</si>
  <si>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</si>
  <si>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</si>
  <si>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</si>
  <si>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</si>
  <si>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</si>
  <si>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</si>
  <si>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</si>
  <si>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</si>
  <si>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</si>
  <si>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</si>
  <si>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</si>
  <si>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</si>
  <si>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</si>
  <si>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</si>
  <si>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</si>
  <si>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</si>
  <si>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</si>
  <si>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</si>
  <si>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</si>
  <si>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</si>
  <si>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</si>
  <si>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</si>
  <si>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</si>
  <si>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</si>
  <si>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</si>
  <si>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</si>
  <si>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</si>
  <si>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</si>
  <si>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</si>
  <si>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</si>
  <si>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</si>
  <si>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</si>
  <si>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</si>
  <si>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</si>
  <si>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</si>
  <si>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</si>
  <si>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</si>
  <si>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</si>
  <si>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</si>
  <si>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</si>
  <si>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</si>
  <si>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</si>
  <si>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</si>
  <si>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</si>
  <si>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</si>
  <si>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</si>
  <si>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</si>
  <si>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</si>
  <si>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</si>
  <si>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</si>
  <si>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</si>
  <si>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</si>
  <si>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</si>
  <si>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</si>
  <si>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</si>
  <si>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</si>
  <si>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</si>
  <si>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</si>
  <si>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</si>
  <si>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</si>
  <si>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</si>
  <si>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</si>
  <si>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</si>
  <si>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</si>
  <si>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</si>
  <si>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</si>
  <si>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</si>
  <si>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</si>
  <si>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</si>
  <si>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</si>
  <si>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</si>
  <si>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</si>
  <si>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</si>
  <si>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</si>
  <si>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</si>
  <si>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</si>
  <si>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</si>
  <si>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</si>
  <si>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</si>
  <si>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</si>
  <si>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</si>
  <si>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</si>
  <si>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</si>
  <si>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</si>
  <si>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</si>
  <si>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</si>
  <si>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</si>
  <si>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</si>
  <si>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</si>
  <si>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</si>
  <si>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</si>
  <si>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</si>
  <si>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</si>
  <si>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</si>
  <si>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</si>
  <si>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</si>
  <si>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</si>
  <si>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</si>
  <si>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</si>
  <si>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</si>
  <si>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</si>
  <si>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</si>
  <si>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</si>
  <si>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</si>
  <si>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</si>
  <si>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</si>
  <si>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</si>
  <si>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</si>
  <si>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</si>
  <si>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</si>
  <si>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</si>
  <si>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</si>
  <si>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</si>
  <si>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</si>
  <si>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</si>
  <si>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</si>
  <si>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</si>
  <si>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</si>
  <si>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</si>
  <si>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</si>
  <si>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</si>
  <si>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</si>
  <si>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</si>
  <si>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</si>
  <si>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</si>
  <si>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</si>
  <si>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</si>
  <si>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</si>
  <si>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</si>
  <si>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</si>
  <si>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</si>
  <si>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</si>
  <si>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</si>
  <si>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</si>
  <si>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</si>
  <si>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</si>
  <si>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</si>
  <si>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</si>
  <si>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</si>
  <si>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</si>
  <si>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</si>
  <si>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</si>
  <si>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</si>
  <si>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</si>
  <si>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</si>
  <si>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</si>
  <si>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</si>
  <si>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</si>
  <si>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</si>
  <si>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</si>
  <si>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</si>
  <si>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</si>
  <si>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</si>
  <si>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</si>
  <si>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</si>
  <si>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</si>
  <si>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</si>
  <si>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</si>
  <si>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</si>
  <si>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</si>
  <si>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</si>
  <si>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</si>
  <si>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</si>
  <si>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</si>
  <si>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</si>
  <si>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</si>
  <si>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</si>
  <si>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</si>
  <si>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</si>
  <si>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</si>
  <si>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</si>
  <si>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</si>
  <si>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</si>
  <si>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</si>
  <si>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</si>
  <si>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</si>
  <si>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</si>
  <si>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</si>
  <si>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</si>
  <si>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</si>
  <si>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</si>
  <si>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</si>
  <si>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</si>
  <si>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</si>
  <si>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</si>
  <si>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</si>
  <si>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</si>
  <si>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</si>
  <si>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</si>
  <si>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</si>
  <si>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</si>
  <si>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</si>
  <si>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</si>
  <si>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</si>
  <si>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</si>
  <si>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</si>
  <si>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</si>
  <si>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</si>
  <si>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</si>
  <si>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</si>
  <si>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</si>
  <si>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</si>
  <si>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</si>
  <si>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</si>
  <si>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</si>
  <si>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</si>
  <si>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</si>
  <si>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</si>
  <si>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</si>
  <si>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</si>
  <si>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</si>
  <si>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</si>
  <si>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</si>
  <si>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</si>
  <si>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</si>
  <si>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</si>
  <si>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</si>
  <si>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</si>
  <si>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</si>
  <si>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</si>
  <si>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</si>
  <si>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</si>
  <si>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</si>
  <si>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</si>
  <si>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</si>
  <si>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</si>
  <si>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</si>
  <si>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</si>
  <si>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</si>
  <si>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</si>
  <si>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</si>
  <si>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</si>
  <si>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</si>
  <si>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</si>
  <si>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</si>
  <si>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</si>
  <si>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</si>
  <si>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</si>
  <si>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</si>
  <si>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</si>
  <si>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</si>
  <si>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</si>
  <si>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</si>
  <si>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</si>
  <si>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</si>
  <si>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</si>
  <si>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</si>
  <si>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</si>
  <si>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</si>
  <si>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</si>
  <si>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</si>
  <si>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</si>
  <si>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</si>
  <si>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</si>
  <si>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</si>
  <si>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</si>
  <si>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</si>
  <si>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</si>
  <si>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</si>
  <si>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</si>
  <si>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</si>
  <si>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</si>
  <si>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</si>
  <si>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</si>
  <si>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</si>
  <si>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</si>
  <si>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</si>
  <si>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</si>
  <si>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</si>
  <si>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</si>
  <si>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</si>
  <si>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</si>
  <si>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</si>
  <si>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</si>
  <si>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</si>
  <si>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</si>
  <si>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</si>
  <si>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</si>
  <si>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</si>
  <si>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</si>
  <si>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</si>
  <si>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</si>
  <si>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</si>
  <si>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</si>
  <si>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</si>
  <si>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</si>
  <si>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</si>
  <si>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</si>
  <si>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</si>
  <si>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</si>
  <si>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</si>
  <si>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</si>
  <si>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</si>
  <si>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</si>
  <si>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</si>
  <si>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</si>
  <si>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</si>
  <si>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</si>
  <si>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</si>
  <si>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</si>
  <si>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</si>
  <si>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</si>
  <si>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</si>
  <si>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</si>
  <si>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</si>
  <si>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</si>
  <si>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</si>
  <si>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</si>
  <si>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</si>
  <si>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</si>
  <si>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</si>
  <si>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</si>
  <si>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</si>
  <si>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</si>
  <si>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</si>
  <si>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</si>
  <si>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</si>
  <si>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</si>
  <si>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</si>
  <si>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</si>
  <si>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</si>
  <si>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</si>
  <si>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</si>
  <si>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</si>
  <si>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</si>
  <si>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</si>
  <si>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</si>
  <si>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</si>
  <si>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</si>
  <si>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</si>
  <si>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</si>
  <si>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</si>
  <si>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</si>
  <si>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</si>
  <si>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</si>
  <si>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</si>
  <si>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</si>
  <si>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</si>
  <si>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</si>
  <si>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</si>
  <si>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</si>
  <si>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</si>
  <si>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</si>
  <si>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</si>
  <si>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</si>
  <si>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</si>
  <si>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</si>
  <si>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</si>
  <si>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</si>
  <si>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</si>
  <si>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</si>
  <si>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</si>
  <si>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</si>
  <si>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</si>
  <si>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</si>
  <si>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</si>
  <si>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</si>
  <si>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</si>
  <si>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</si>
  <si>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</si>
  <si>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</si>
  <si>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</si>
  <si>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</si>
  <si>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</si>
  <si>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</si>
  <si>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</si>
  <si>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</si>
  <si>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</si>
  <si>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</si>
  <si>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</si>
  <si>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</si>
  <si>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</si>
  <si>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</si>
  <si>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</si>
  <si>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</si>
  <si>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</si>
  <si>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</si>
  <si>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</si>
  <si>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</si>
  <si>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</si>
  <si>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</si>
  <si>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</si>
  <si>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</si>
  <si>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</si>
  <si>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</si>
  <si>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</si>
  <si>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</si>
  <si>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</si>
  <si>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</si>
  <si>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</si>
  <si>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</si>
  <si>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</si>
  <si>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</si>
  <si>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</si>
  <si>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</si>
  <si>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</si>
  <si>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</si>
  <si>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</si>
  <si>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</si>
  <si>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</si>
  <si>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</si>
  <si>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</si>
  <si>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</si>
  <si>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</si>
  <si>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</si>
  <si>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</si>
  <si>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</si>
  <si>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</si>
  <si>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</si>
  <si>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</si>
  <si>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</si>
  <si>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</si>
  <si>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</si>
  <si>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</si>
  <si>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</si>
  <si>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</si>
  <si>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</si>
  <si>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</si>
  <si>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</si>
  <si>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</si>
  <si>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</si>
  <si>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</si>
  <si>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</si>
  <si>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</si>
  <si>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</si>
  <si>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</si>
  <si>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</si>
  <si>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</si>
  <si>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</si>
  <si>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</si>
  <si>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</si>
  <si>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</si>
  <si>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</si>
  <si>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</si>
  <si>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</si>
  <si>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</si>
  <si>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</si>
  <si>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</si>
  <si>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</si>
  <si>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</si>
  <si>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</si>
  <si>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</si>
  <si>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</si>
  <si>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</si>
  <si>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</si>
  <si>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</si>
  <si>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</si>
  <si>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</si>
  <si>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</si>
  <si>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</si>
  <si>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</si>
  <si>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</si>
  <si>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</si>
  <si>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</si>
  <si>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</si>
  <si>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</si>
  <si>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</si>
  <si>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</si>
  <si>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</si>
  <si>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</si>
  <si>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</si>
  <si>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</si>
  <si>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</si>
  <si>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</si>
  <si>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</si>
  <si>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</si>
  <si>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</si>
  <si>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</si>
  <si>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</si>
  <si>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</si>
  <si>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</si>
  <si>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</si>
  <si>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</si>
  <si>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</si>
  <si>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</si>
  <si>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</si>
  <si>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</si>
  <si>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</si>
  <si>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</si>
  <si>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</si>
  <si>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</si>
  <si>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</si>
  <si>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</si>
  <si>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</si>
  <si>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</si>
  <si>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</si>
  <si>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</si>
  <si>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</si>
  <si>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</si>
  <si>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</si>
  <si>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</si>
  <si>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</si>
  <si>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</si>
  <si>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</si>
  <si>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</si>
  <si>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</si>
  <si>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</si>
  <si>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</si>
  <si>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</si>
  <si>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</si>
  <si>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</si>
  <si>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</si>
  <si>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</si>
  <si>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</si>
  <si>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</si>
  <si>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</si>
  <si>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</si>
  <si>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</si>
  <si>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</si>
  <si>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</si>
  <si>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</si>
  <si>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</si>
  <si>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</si>
  <si>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</si>
  <si>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</si>
  <si>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</si>
  <si>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</si>
  <si>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</si>
  <si>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</si>
  <si>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</si>
  <si>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</si>
  <si>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</si>
  <si>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</si>
  <si>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</si>
  <si>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</si>
  <si>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</si>
  <si>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</si>
  <si>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</si>
  <si>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</si>
  <si>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</si>
  <si>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</si>
  <si>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</si>
  <si>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</si>
  <si>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</si>
  <si>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</si>
  <si>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</si>
  <si>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</si>
  <si>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</si>
  <si>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</si>
  <si>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</si>
  <si>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</si>
  <si>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</si>
  <si>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</si>
  <si>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</si>
  <si>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</si>
  <si>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</si>
  <si>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</si>
  <si>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</si>
  <si>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</si>
  <si>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</si>
  <si>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</si>
  <si>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</si>
  <si>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</si>
  <si>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</si>
  <si>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</si>
  <si>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</si>
  <si>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</si>
  <si>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</si>
  <si>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</si>
  <si>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</si>
  <si>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</si>
  <si>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</si>
  <si>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</si>
  <si>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</si>
  <si>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</si>
  <si>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</si>
  <si>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</si>
  <si>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</si>
  <si>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</si>
  <si>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</si>
  <si>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</si>
  <si>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</si>
  <si>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</si>
  <si>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</si>
  <si>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</si>
  <si>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</si>
  <si>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</si>
  <si>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</si>
  <si>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</si>
  <si>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</si>
  <si>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</si>
  <si>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</si>
  <si>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</si>
  <si>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</si>
  <si>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</si>
  <si>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</si>
  <si>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</si>
  <si>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</si>
  <si>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</si>
  <si>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</si>
  <si>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</si>
  <si>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</si>
  <si>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</si>
  <si>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</si>
  <si>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</si>
  <si>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</si>
  <si>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</si>
  <si>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</si>
  <si>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</si>
  <si>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</si>
  <si>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</si>
  <si>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</si>
  <si>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</si>
  <si>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</si>
  <si>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</si>
  <si>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</si>
  <si>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</si>
  <si>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</si>
  <si>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</si>
  <si>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</si>
  <si>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</si>
  <si>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</si>
  <si>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</si>
  <si>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</si>
  <si>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</si>
  <si>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</si>
  <si>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</si>
  <si>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</si>
  <si>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</si>
  <si>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</si>
  <si>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</si>
  <si>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</si>
  <si>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</si>
  <si>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</si>
  <si>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</si>
  <si>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</si>
  <si>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</si>
  <si>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</si>
  <si>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</si>
  <si>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</si>
  <si>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</si>
  <si>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</si>
  <si>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</si>
  <si>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</si>
  <si>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</si>
  <si>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</si>
  <si>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</si>
  <si>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</si>
  <si>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</si>
  <si>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</si>
  <si>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</si>
  <si>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</si>
  <si>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</si>
  <si>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</si>
  <si>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</si>
  <si>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</si>
  <si>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</si>
  <si>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</si>
  <si>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</si>
  <si>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</si>
  <si>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</si>
  <si>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</si>
  <si>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</si>
  <si>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</si>
  <si>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</si>
  <si>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</si>
  <si>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</si>
  <si>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</si>
  <si>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</si>
  <si>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</si>
  <si>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</si>
  <si>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</si>
  <si>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</si>
  <si>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</si>
  <si>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</si>
  <si>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</si>
  <si>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</si>
  <si>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</si>
  <si>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</si>
  <si>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</si>
  <si>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</si>
  <si>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</si>
  <si>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</si>
  <si>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</si>
  <si>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</si>
  <si>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</si>
  <si>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</si>
  <si>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</si>
  <si>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</si>
  <si>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</si>
  <si>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</si>
  <si>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</si>
  <si>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</si>
  <si>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</si>
  <si>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</si>
  <si>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</si>
  <si>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</si>
  <si>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</si>
  <si>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</si>
  <si>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</si>
  <si>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</si>
  <si>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</si>
  <si>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</si>
  <si>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</si>
  <si>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</si>
  <si>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</si>
  <si>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</si>
  <si>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</si>
  <si>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</si>
  <si>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</si>
  <si>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</si>
  <si>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</si>
  <si>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</si>
  <si>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</si>
  <si>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</si>
  <si>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</si>
  <si>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</si>
  <si>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</si>
  <si>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</si>
  <si>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</si>
  <si>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</si>
  <si>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</si>
  <si>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</si>
  <si>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</si>
  <si>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</si>
  <si>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</si>
  <si>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</si>
  <si>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</si>
  <si>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</si>
  <si>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</si>
  <si>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</si>
  <si>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</si>
  <si>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</si>
  <si>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</si>
  <si>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</si>
  <si>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</si>
  <si>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</si>
  <si>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</si>
  <si>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</si>
  <si>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</si>
  <si>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</si>
  <si>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</si>
  <si>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</si>
  <si>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</si>
  <si>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</si>
  <si>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</si>
  <si>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</si>
  <si>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</si>
  <si>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</si>
  <si>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</si>
  <si>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</si>
  <si>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</si>
  <si>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</si>
  <si>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</si>
  <si>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</si>
  <si>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</si>
  <si>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</si>
  <si>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</si>
  <si>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</si>
  <si>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</si>
  <si>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</si>
  <si>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</si>
  <si>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</si>
  <si>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</si>
  <si>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</si>
  <si>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</si>
  <si>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</si>
  <si>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</si>
  <si>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</si>
  <si>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</si>
  <si>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</si>
  <si>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</si>
  <si>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</si>
  <si>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</si>
  <si>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</si>
  <si>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</si>
  <si>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</si>
  <si>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</si>
  <si>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</si>
  <si>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</si>
  <si>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</si>
  <si>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</si>
  <si>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</si>
  <si>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</si>
  <si>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</si>
  <si>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</si>
  <si>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</si>
  <si>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</si>
  <si>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</si>
  <si>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</si>
  <si>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</si>
  <si>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</si>
  <si>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</si>
  <si>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</si>
  <si>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</si>
  <si>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</si>
  <si>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</si>
  <si>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</si>
  <si>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</si>
  <si>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</si>
  <si>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</si>
  <si>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</si>
  <si>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</si>
  <si>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</si>
  <si>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</si>
  <si>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</si>
  <si>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</si>
  <si>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</si>
  <si>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</si>
  <si>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</si>
  <si>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</si>
  <si>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</si>
  <si>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</si>
  <si>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</si>
  <si>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</si>
  <si>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</si>
  <si>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</si>
  <si>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</si>
  <si>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</si>
  <si>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</si>
  <si>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</si>
  <si>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</si>
  <si>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</si>
  <si>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</si>
  <si>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</si>
  <si>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</si>
  <si>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</si>
  <si>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</si>
  <si>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</si>
  <si>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</si>
  <si>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</si>
  <si>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</si>
  <si>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</si>
  <si>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</si>
  <si>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</si>
  <si>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</si>
  <si>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</si>
  <si>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</si>
  <si>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</si>
  <si>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</si>
  <si>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</si>
  <si>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</si>
  <si>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</si>
  <si>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</si>
  <si>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</si>
  <si>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</si>
  <si>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</si>
  <si>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</si>
  <si>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</si>
  <si>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</si>
  <si>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</si>
  <si>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</si>
  <si>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</si>
  <si>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</si>
  <si>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</si>
  <si>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</si>
  <si>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</si>
  <si>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</si>
  <si>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</si>
  <si>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</si>
  <si>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</si>
  <si>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</si>
  <si>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</si>
  <si>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</si>
  <si>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</si>
  <si>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</si>
  <si>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</si>
  <si>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</si>
  <si>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</si>
  <si>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</si>
  <si>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</si>
  <si>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</si>
  <si>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</si>
  <si>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</si>
  <si>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</si>
  <si>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</si>
  <si>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</si>
  <si>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</si>
  <si>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</si>
  <si>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</si>
  <si>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</si>
  <si>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</si>
  <si>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</si>
  <si>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</si>
  <si>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</si>
  <si>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</si>
  <si>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</si>
  <si>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</si>
  <si>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</si>
  <si>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</si>
  <si>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</si>
  <si>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</si>
  <si>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</si>
  <si>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</si>
  <si>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</si>
  <si>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</si>
  <si>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</si>
  <si>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</si>
  <si>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</si>
  <si>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</si>
  <si>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</si>
  <si>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</si>
  <si>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</si>
  <si>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</si>
  <si>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</si>
  <si>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</si>
  <si>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</si>
  <si>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</si>
  <si>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</si>
  <si>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</si>
  <si>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</si>
  <si>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</si>
  <si>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</si>
  <si>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</si>
  <si>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</si>
  <si>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</si>
  <si>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</si>
  <si>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</si>
  <si>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</si>
  <si>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</si>
  <si>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</si>
  <si>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</si>
  <si>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</si>
  <si>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</si>
  <si>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</si>
  <si>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</si>
  <si>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</si>
  <si>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</si>
  <si>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</si>
  <si>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</si>
  <si>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</si>
  <si>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</si>
  <si>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</si>
  <si>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</si>
  <si>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</si>
  <si>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</si>
  <si>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</si>
  <si>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</si>
  <si>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</si>
  <si>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</si>
  <si>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</si>
  <si>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</si>
  <si>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</si>
  <si>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</si>
  <si>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</si>
  <si>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</si>
  <si>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</si>
  <si>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</si>
  <si>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</si>
  <si>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</si>
  <si>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</si>
  <si>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</si>
  <si>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</si>
  <si>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</si>
  <si>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</si>
  <si>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</si>
  <si>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</si>
  <si>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</si>
  <si>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</si>
  <si>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</si>
  <si>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</si>
  <si>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</si>
  <si>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</si>
  <si>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</si>
  <si>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</si>
  <si>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</si>
  <si>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</si>
  <si>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</si>
  <si>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</si>
  <si>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</si>
  <si>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</si>
  <si>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</si>
  <si>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</si>
  <si>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</si>
  <si>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</si>
  <si>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</si>
  <si>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</si>
  <si>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</si>
  <si>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</si>
  <si>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</si>
  <si>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</si>
  <si>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</si>
  <si>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</si>
  <si>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</si>
  <si>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</si>
  <si>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</si>
  <si>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</si>
  <si>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</si>
  <si>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</si>
  <si>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</si>
  <si>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</si>
  <si>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</si>
  <si>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</si>
  <si>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</si>
  <si>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</si>
  <si>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</si>
  <si>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</si>
  <si>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</si>
  <si>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</si>
  <si>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</si>
  <si>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</si>
  <si>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</si>
  <si>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</si>
  <si>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</si>
  <si>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</si>
  <si>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</si>
  <si>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</si>
  <si>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</si>
  <si>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</si>
  <si>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</si>
  <si>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</si>
  <si>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</si>
  <si>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</si>
  <si>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</si>
  <si>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</si>
  <si>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</si>
  <si>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</si>
  <si>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</si>
  <si>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</si>
  <si>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</si>
  <si>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</si>
  <si>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</si>
  <si>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</si>
  <si>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</si>
  <si>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</si>
  <si>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</si>
  <si>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</si>
  <si>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</si>
  <si>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</si>
  <si>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</si>
  <si>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</si>
  <si>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</si>
  <si>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</si>
  <si>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</si>
  <si>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</si>
  <si>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</si>
  <si>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</si>
  <si>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</si>
  <si>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</si>
  <si>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</si>
  <si>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</si>
  <si>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</si>
  <si>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</si>
  <si>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</si>
  <si>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</si>
  <si>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</si>
  <si>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</si>
  <si>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</si>
  <si>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</si>
  <si>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</si>
  <si>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</si>
  <si>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</si>
  <si>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</si>
  <si>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</si>
  <si>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</si>
  <si>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</si>
  <si>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</si>
  <si>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</si>
  <si>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</si>
  <si>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</si>
  <si>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</si>
  <si>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</si>
  <si>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</si>
  <si>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</si>
  <si>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</si>
  <si>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</si>
  <si>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</si>
  <si>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</si>
  <si>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</si>
  <si>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</si>
  <si>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</si>
  <si>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</si>
  <si>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</si>
  <si>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</si>
  <si>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</si>
  <si>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</si>
  <si>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</si>
  <si>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</si>
  <si>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</si>
  <si>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</si>
  <si>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</si>
  <si>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</si>
  <si>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</si>
  <si>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</si>
  <si>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</si>
  <si>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</si>
  <si>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</si>
  <si>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</si>
  <si>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</si>
  <si>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</si>
  <si>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</si>
  <si>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</si>
  <si>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</si>
  <si>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</si>
  <si>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</si>
  <si>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</si>
  <si>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</si>
  <si>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</si>
  <si>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</si>
  <si>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</si>
  <si>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</si>
  <si>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</si>
  <si>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</si>
  <si>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</si>
  <si>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</si>
  <si>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</si>
  <si>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</si>
  <si>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</si>
  <si>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</si>
  <si>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</si>
  <si>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</si>
  <si>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</si>
  <si>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</si>
  <si>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</si>
  <si>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</si>
  <si>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</si>
  <si>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</si>
  <si>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</si>
  <si>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</si>
  <si>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</si>
  <si>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</si>
  <si>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</si>
  <si>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</si>
  <si>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</si>
  <si>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</si>
  <si>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</si>
  <si>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</si>
  <si>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</si>
  <si>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</si>
  <si>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</si>
  <si>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</si>
  <si>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</si>
  <si>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</si>
  <si>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</si>
  <si>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</si>
  <si>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</si>
  <si>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</si>
  <si>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</si>
  <si>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</si>
  <si>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</si>
  <si>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</si>
  <si>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</si>
  <si>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</si>
  <si>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</si>
  <si>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</si>
  <si>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</si>
  <si>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</si>
  <si>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</si>
  <si>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</si>
  <si>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</si>
  <si>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</si>
  <si>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</si>
  <si>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</si>
  <si>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</si>
  <si>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</si>
  <si>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</si>
  <si>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</si>
  <si>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</si>
  <si>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</si>
  <si>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</si>
  <si>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</si>
  <si>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</si>
  <si>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</si>
  <si>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</si>
  <si>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</si>
  <si>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</si>
  <si>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</si>
  <si>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</si>
  <si>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</si>
  <si>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</si>
  <si>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</si>
  <si>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</si>
  <si>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</si>
  <si>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</si>
  <si>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</si>
  <si>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</si>
  <si>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</si>
  <si>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</si>
  <si>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</si>
  <si>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</si>
  <si>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</si>
  <si>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</si>
  <si>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</si>
  <si>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</si>
  <si>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</si>
  <si>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</si>
  <si>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</si>
  <si>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</si>
  <si>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</si>
  <si>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</si>
  <si>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</si>
  <si>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</si>
  <si>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</si>
  <si>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</si>
  <si>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</si>
  <si>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</si>
  <si>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</si>
  <si>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</si>
  <si>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</si>
  <si>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</si>
  <si>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</si>
  <si>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</si>
  <si>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</si>
  <si>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</si>
  <si>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</si>
  <si>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</si>
  <si>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</si>
  <si>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</si>
  <si>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</si>
  <si>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</si>
  <si>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</si>
  <si>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</si>
  <si>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</si>
  <si>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</si>
  <si>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</si>
  <si>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</si>
  <si>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</si>
  <si>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</si>
  <si>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</si>
  <si>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</si>
  <si>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</si>
  <si>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</si>
  <si>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</si>
  <si>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</si>
  <si>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</si>
  <si>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</si>
  <si>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</si>
  <si>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</si>
  <si>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</si>
  <si>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</si>
  <si>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</si>
  <si>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</si>
  <si>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</si>
  <si>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</si>
  <si>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</si>
  <si>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</si>
  <si>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</si>
  <si>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</si>
  <si>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</si>
  <si>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</si>
  <si>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</si>
  <si>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</si>
  <si>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</si>
  <si>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</si>
  <si>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</si>
  <si>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</si>
  <si>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</si>
  <si>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</si>
  <si>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</si>
  <si>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</si>
  <si>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</si>
  <si>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</si>
  <si>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</si>
  <si>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</si>
  <si>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</si>
  <si>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</si>
  <si>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</si>
  <si>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</si>
  <si>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</si>
  <si>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</si>
  <si>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</si>
  <si>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</si>
  <si>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</si>
  <si>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</si>
  <si>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</si>
  <si>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</si>
  <si>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</si>
  <si>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</si>
  <si>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</si>
  <si>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</si>
  <si>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</si>
  <si>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</si>
  <si>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</si>
  <si>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</si>
  <si>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</si>
  <si>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</si>
  <si>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</si>
  <si>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</si>
  <si>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</si>
  <si>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</si>
  <si>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</si>
  <si>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</si>
  <si>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</si>
  <si>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</si>
  <si>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</si>
  <si>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</si>
  <si>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</si>
  <si>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</si>
  <si>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</si>
  <si>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</si>
  <si>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</si>
  <si>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</si>
  <si>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</si>
  <si>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</si>
  <si>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</si>
  <si>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</si>
  <si>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</si>
  <si>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</si>
  <si>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</si>
  <si>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</si>
  <si>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</si>
  <si>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</si>
  <si>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</si>
  <si>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</si>
  <si>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</si>
  <si>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</si>
  <si>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</si>
  <si>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</si>
  <si>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</si>
  <si>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</si>
  <si>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</si>
  <si>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</si>
  <si>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</si>
  <si>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</si>
  <si>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</si>
  <si>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</si>
  <si>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</si>
  <si>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</si>
  <si>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</si>
  <si>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</si>
  <si>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</si>
  <si>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</si>
  <si>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</si>
  <si>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</si>
  <si>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</si>
  <si>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</si>
  <si>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</si>
  <si>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</si>
  <si>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</si>
  <si>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</si>
  <si>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</si>
  <si>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</si>
  <si>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</si>
  <si>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</si>
  <si>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</si>
  <si>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</si>
  <si>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</si>
  <si>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</si>
  <si>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</si>
  <si>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</si>
  <si>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</si>
  <si>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</si>
  <si>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</si>
  <si>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</si>
  <si>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</si>
  <si>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</si>
  <si>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</si>
  <si>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</si>
  <si>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</si>
  <si>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</si>
  <si>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</si>
  <si>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</si>
  <si>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</si>
  <si>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</si>
  <si>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</si>
  <si>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</si>
  <si>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</si>
  <si>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</si>
  <si>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</si>
  <si>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</si>
  <si>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</si>
  <si>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</si>
  <si>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</si>
  <si>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</si>
  <si>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</si>
  <si>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</si>
  <si>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</si>
  <si>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</si>
  <si>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</si>
  <si>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</si>
  <si>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</si>
  <si>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</si>
  <si>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</si>
  <si>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</si>
  <si>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</si>
  <si>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</si>
  <si>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</si>
  <si>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</si>
  <si>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</si>
  <si>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</si>
  <si>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</si>
  <si>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</si>
  <si>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</si>
  <si>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</si>
  <si>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</si>
  <si>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</si>
  <si>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</si>
  <si>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</si>
  <si>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</si>
  <si>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</si>
  <si>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</si>
  <si>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</si>
  <si>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</si>
  <si>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</si>
  <si>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</si>
  <si>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</si>
  <si>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</si>
  <si>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</si>
  <si>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</si>
  <si>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</si>
  <si>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</si>
  <si>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</si>
  <si>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</si>
  <si>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</si>
  <si>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</si>
  <si>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</si>
  <si>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</si>
  <si>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</si>
  <si>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</si>
  <si>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</si>
  <si>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</si>
  <si>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</si>
  <si>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</si>
  <si>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</si>
  <si>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</si>
  <si>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</si>
  <si>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</si>
  <si>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</si>
  <si>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</si>
  <si>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</si>
  <si>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</si>
  <si>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</si>
  <si>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</si>
  <si>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</si>
  <si>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</si>
  <si>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</si>
  <si>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</si>
  <si>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</si>
  <si>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</si>
  <si>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</si>
  <si>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</si>
  <si>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</si>
  <si>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</si>
  <si>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</si>
  <si>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</si>
  <si>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</si>
  <si>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</si>
  <si>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</si>
  <si>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</si>
  <si>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</si>
  <si>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</si>
  <si>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</si>
  <si>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</si>
  <si>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</si>
  <si>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</si>
  <si>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</si>
  <si>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</si>
  <si>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</si>
  <si>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</si>
  <si>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</si>
  <si>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</si>
  <si>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</si>
  <si>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</si>
  <si>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</si>
  <si>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</si>
  <si>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</si>
  <si>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</si>
  <si>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</si>
  <si>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</si>
  <si>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</si>
  <si>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</si>
  <si>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</si>
  <si>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</si>
  <si>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</si>
  <si>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</si>
  <si>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</si>
  <si>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</si>
  <si>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</si>
  <si>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</si>
  <si>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</si>
  <si>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</si>
  <si>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</si>
  <si>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</si>
  <si>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</si>
  <si>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</si>
  <si>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</si>
  <si>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</si>
  <si>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</si>
  <si>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</si>
  <si>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</si>
  <si>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</si>
  <si>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</si>
  <si>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</si>
  <si>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</si>
  <si>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</si>
  <si>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</si>
  <si>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</si>
  <si>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</si>
  <si>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</si>
  <si>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</si>
  <si>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</si>
  <si>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</si>
  <si>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</si>
  <si>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</si>
  <si>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</si>
  <si>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</si>
  <si>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</si>
  <si>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</si>
  <si>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</si>
  <si>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</si>
  <si>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</si>
  <si>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</si>
  <si>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</si>
  <si>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</si>
  <si>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</si>
  <si>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</si>
  <si>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</si>
  <si>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</si>
  <si>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</si>
  <si>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</si>
  <si>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</si>
  <si>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</si>
  <si>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</si>
  <si>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</si>
  <si>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</si>
  <si>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</si>
  <si>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</si>
  <si>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</si>
  <si>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</si>
  <si>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</si>
  <si>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</si>
  <si>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</si>
  <si>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</si>
  <si>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</si>
  <si>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</si>
  <si>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</si>
  <si>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</si>
  <si>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</si>
  <si>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</si>
  <si>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</si>
  <si>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</si>
  <si>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</si>
  <si>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</si>
  <si>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</si>
  <si>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</si>
  <si>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</si>
  <si>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</si>
  <si>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</si>
  <si>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</si>
  <si>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</si>
  <si>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</si>
  <si>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</si>
  <si>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</si>
  <si>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</si>
  <si>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</si>
  <si>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</si>
  <si>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</si>
  <si>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</si>
  <si>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</si>
  <si>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</si>
  <si>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</si>
  <si>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</si>
  <si>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</si>
  <si>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</si>
  <si>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</si>
  <si>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</si>
  <si>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</si>
  <si>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</si>
  <si>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</si>
  <si>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</si>
  <si>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</si>
  <si>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</si>
  <si>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</si>
  <si>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</si>
  <si>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</si>
  <si>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</si>
  <si>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</si>
  <si>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</si>
  <si>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</si>
  <si>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</si>
  <si>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</si>
  <si>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</si>
  <si>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</si>
  <si>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</si>
  <si>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</si>
  <si>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</si>
  <si>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</si>
  <si>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</si>
  <si>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</si>
  <si>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</si>
  <si>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</si>
  <si>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</si>
  <si>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</si>
  <si>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</si>
  <si>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</si>
  <si>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</si>
  <si>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</si>
  <si>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</si>
  <si>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</si>
  <si>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</si>
  <si>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</si>
  <si>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</si>
  <si>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</si>
  <si>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</si>
  <si>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</si>
  <si>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</si>
  <si>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</si>
  <si>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</si>
  <si>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</si>
  <si>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</si>
  <si>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</si>
  <si>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</si>
  <si>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</si>
  <si>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</si>
  <si>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</si>
  <si>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</si>
  <si>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</si>
  <si>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</si>
  <si>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</si>
  <si>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</si>
  <si>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</si>
  <si>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</si>
  <si>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</si>
  <si>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</si>
  <si>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</si>
  <si>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</si>
  <si>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</si>
  <si>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</si>
  <si>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</si>
  <si>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</si>
  <si>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</si>
  <si>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</si>
  <si>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</si>
  <si>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</si>
  <si>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</si>
  <si>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</si>
  <si>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</si>
  <si>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</si>
  <si>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</si>
  <si>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</si>
  <si>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</si>
  <si>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</si>
  <si>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</si>
  <si>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</si>
  <si>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</si>
  <si>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</si>
  <si>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</si>
  <si>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</si>
  <si>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</si>
  <si>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</si>
  <si>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</si>
  <si>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</si>
  <si>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</si>
  <si>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</si>
  <si>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</si>
  <si>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</si>
  <si>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</si>
  <si>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</si>
  <si>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</si>
  <si>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</si>
  <si>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</si>
  <si>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</si>
  <si>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</si>
  <si>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</si>
  <si>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</si>
  <si>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</si>
  <si>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</si>
  <si>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</si>
  <si>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</si>
  <si>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</si>
  <si>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</si>
  <si>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</si>
  <si>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</si>
  <si>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</si>
  <si>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</si>
  <si>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</si>
  <si>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</si>
  <si>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</si>
  <si>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</si>
  <si>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</si>
  <si>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</si>
  <si>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</si>
  <si>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</si>
  <si>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</si>
  <si>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</si>
  <si>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</si>
  <si>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</si>
  <si>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</si>
  <si>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</si>
  <si>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</si>
  <si>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</si>
  <si>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</si>
  <si>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</si>
  <si>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</si>
  <si>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</si>
  <si>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</si>
  <si>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</si>
  <si>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</si>
  <si>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</si>
  <si>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</si>
  <si>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</si>
  <si>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</si>
  <si>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</si>
  <si>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</si>
  <si>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</si>
  <si>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</si>
  <si>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</si>
  <si>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</si>
  <si>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</si>
  <si>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</si>
  <si>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</si>
  <si>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</si>
  <si>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</si>
  <si>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</si>
  <si>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</si>
  <si>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</si>
  <si>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</si>
  <si>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</si>
  <si>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</si>
  <si>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</si>
  <si>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</si>
  <si>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</si>
  <si>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</si>
  <si>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</si>
  <si>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</si>
  <si>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</si>
  <si>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</si>
  <si>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</si>
  <si>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</si>
  <si>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</si>
  <si>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</si>
  <si>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</si>
  <si>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</si>
  <si>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</si>
  <si>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</si>
  <si>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</si>
  <si>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</si>
  <si>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</si>
  <si>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</si>
  <si>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</si>
  <si>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</si>
  <si>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</si>
  <si>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</si>
  <si>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</si>
  <si>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</si>
  <si>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</si>
  <si>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</si>
  <si>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</si>
  <si>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</si>
  <si>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</si>
  <si>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</si>
  <si>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</si>
  <si>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</si>
  <si>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</si>
  <si>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</si>
  <si>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</si>
  <si>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</si>
  <si>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</si>
  <si>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</si>
  <si>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</si>
  <si>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</si>
  <si>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</si>
  <si>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</si>
  <si>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</si>
  <si>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</si>
  <si>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</si>
  <si>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</si>
  <si>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</si>
  <si>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</si>
  <si>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</si>
  <si>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</si>
  <si>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</si>
  <si>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</si>
  <si>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</si>
  <si>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</si>
  <si>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</si>
  <si>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</si>
  <si>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</si>
  <si>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</si>
  <si>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</si>
  <si>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</si>
  <si>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</si>
  <si>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</si>
  <si>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</si>
  <si>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</si>
  <si>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</si>
  <si>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</si>
  <si>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</si>
  <si>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</si>
  <si>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</si>
  <si>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</si>
  <si>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</si>
  <si>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</si>
  <si>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</si>
  <si>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</si>
  <si>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</si>
  <si>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</si>
  <si>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</si>
  <si>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</si>
  <si>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</si>
  <si>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</si>
  <si>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</si>
  <si>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</si>
  <si>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</si>
  <si>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</si>
  <si>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</si>
  <si>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</si>
  <si>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</si>
  <si>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</si>
  <si>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</si>
  <si>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</si>
  <si>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</si>
  <si>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</si>
  <si>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</si>
  <si>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</si>
  <si>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</si>
  <si>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</si>
  <si>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</si>
  <si>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</si>
  <si>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</si>
  <si>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</si>
  <si>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</si>
  <si>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</si>
  <si>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</si>
  <si>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</si>
  <si>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</si>
  <si>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</si>
  <si>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</si>
  <si>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</si>
  <si>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</si>
  <si>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</si>
  <si>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</si>
  <si>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</si>
  <si>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</si>
  <si>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</si>
  <si>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</si>
  <si>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</si>
  <si>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</si>
  <si>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</si>
  <si>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</si>
  <si>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</si>
  <si>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</si>
  <si>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</si>
  <si>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</si>
  <si>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</si>
  <si>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</si>
  <si>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</si>
  <si>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</si>
  <si>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</si>
  <si>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</si>
  <si>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</si>
  <si>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</si>
  <si>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</si>
  <si>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</si>
  <si>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</si>
  <si>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</si>
  <si>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</si>
  <si>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</si>
  <si>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</si>
  <si>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</si>
  <si>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</si>
  <si>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</si>
  <si>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</si>
  <si>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</si>
  <si>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</si>
  <si>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</si>
  <si>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</si>
  <si>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</si>
  <si>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</si>
  <si>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</si>
  <si>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</si>
  <si>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</si>
  <si>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</si>
  <si>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</si>
  <si>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</si>
  <si>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</si>
  <si>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</si>
  <si>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</si>
  <si>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</si>
  <si>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</si>
  <si>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</si>
  <si>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</si>
  <si>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</si>
  <si>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</si>
  <si>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</si>
  <si>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</si>
  <si>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</si>
  <si>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</si>
  <si>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</si>
  <si>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</si>
  <si>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</si>
  <si>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</si>
  <si>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</si>
  <si>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</si>
  <si>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</si>
  <si>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</si>
  <si>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</si>
  <si>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</si>
  <si>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</si>
  <si>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</si>
  <si>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</si>
  <si>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</si>
  <si>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</si>
  <si>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</si>
  <si>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</si>
  <si>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</si>
  <si>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</si>
  <si>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</si>
  <si>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</si>
  <si>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</si>
  <si>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</si>
  <si>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</si>
  <si>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</si>
  <si>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</si>
  <si>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</si>
  <si>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</si>
  <si>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</si>
  <si>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</si>
  <si>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</si>
  <si>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</si>
  <si>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</si>
  <si>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</si>
  <si>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</si>
  <si>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</si>
  <si>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</si>
  <si>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</si>
  <si>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</si>
  <si>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</si>
  <si>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</si>
  <si>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</si>
  <si>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</si>
  <si>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</si>
  <si>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</si>
  <si>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</si>
  <si>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</si>
  <si>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</si>
  <si>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</si>
  <si>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</si>
  <si>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</si>
  <si>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</si>
  <si>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</si>
  <si>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</si>
  <si>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</si>
  <si>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</si>
  <si>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</si>
  <si>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</si>
  <si>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</si>
  <si>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</si>
  <si>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</si>
  <si>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</si>
  <si>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</si>
  <si>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</si>
  <si>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</si>
  <si>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</si>
  <si>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</si>
  <si>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</si>
  <si>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</si>
  <si>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</si>
  <si>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</si>
  <si>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</si>
  <si>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</si>
  <si>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</si>
  <si>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</si>
  <si>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</si>
  <si>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</si>
  <si>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</si>
  <si>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</si>
  <si>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</si>
  <si>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</si>
  <si>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</si>
  <si>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</si>
  <si>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</si>
  <si>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</si>
  <si>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</si>
  <si>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</si>
  <si>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</si>
  <si>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</si>
  <si>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</si>
  <si>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</si>
  <si>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</si>
  <si>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</si>
  <si>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</si>
  <si>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</si>
  <si>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</si>
  <si>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</si>
  <si>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</si>
  <si>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</si>
  <si>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</si>
  <si>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</si>
  <si>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</si>
  <si>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</si>
  <si>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</si>
  <si>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</si>
  <si>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</si>
  <si>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</si>
  <si>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</si>
  <si>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</si>
  <si>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</si>
  <si>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</si>
  <si>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</si>
  <si>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</si>
  <si>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</si>
  <si>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</si>
  <si>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</si>
  <si>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</si>
  <si>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</si>
  <si>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</si>
  <si>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</si>
  <si>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</si>
  <si>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</si>
  <si>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</si>
  <si>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</si>
  <si>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</si>
  <si>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</si>
  <si>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</si>
  <si>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</si>
  <si>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</si>
  <si>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</si>
  <si>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</si>
  <si>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</si>
  <si>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</si>
  <si>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</si>
  <si>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</si>
  <si>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</si>
  <si>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</si>
  <si>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</si>
  <si>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</si>
  <si>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</si>
  <si>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</si>
  <si>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</si>
  <si>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</si>
  <si>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</si>
  <si>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</si>
  <si>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</si>
  <si>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</si>
  <si>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</si>
  <si>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</si>
  <si>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</si>
  <si>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</si>
  <si>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</si>
  <si>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</si>
  <si>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</si>
  <si>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</si>
  <si>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</si>
  <si>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</si>
  <si>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</si>
  <si>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</si>
  <si>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</si>
  <si>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</si>
  <si>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</si>
  <si>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</si>
  <si>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</si>
  <si>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</si>
  <si>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</si>
  <si>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</si>
  <si>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</si>
  <si>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</si>
  <si>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</si>
  <si>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</si>
  <si>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</si>
  <si>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</si>
  <si>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</si>
  <si>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</si>
  <si>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</si>
  <si>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</si>
  <si>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</si>
  <si>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</si>
  <si>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</si>
  <si>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</si>
  <si>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</si>
  <si>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</si>
  <si>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</si>
  <si>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</si>
  <si>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</si>
  <si>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</si>
  <si>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</si>
  <si>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</si>
  <si>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</si>
  <si>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</si>
  <si>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</si>
  <si>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</si>
  <si>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</si>
  <si>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</si>
  <si>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</si>
  <si>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</si>
  <si>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</si>
  <si>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</si>
  <si>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</si>
  <si>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</si>
  <si>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</si>
  <si>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</si>
  <si>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</si>
  <si>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</si>
  <si>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</si>
  <si>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</si>
  <si>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</si>
  <si>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</si>
  <si>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</si>
  <si>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</si>
  <si>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</si>
  <si>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</si>
  <si>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</si>
  <si>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</si>
  <si>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</si>
  <si>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</si>
  <si>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</si>
  <si>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</si>
  <si>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</si>
  <si>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</si>
  <si>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</si>
  <si>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</si>
  <si>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</si>
  <si>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</si>
  <si>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</si>
  <si>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</si>
  <si>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</si>
  <si>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</si>
  <si>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</si>
  <si>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</si>
  <si>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</si>
  <si>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</si>
  <si>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</si>
  <si>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</si>
  <si>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</si>
  <si>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</si>
  <si>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</si>
  <si>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</si>
  <si>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</si>
  <si>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</si>
  <si>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</si>
  <si>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</si>
  <si>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</si>
  <si>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</si>
  <si>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</si>
  <si>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</si>
  <si>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</si>
  <si>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</si>
  <si>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</si>
  <si>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</si>
  <si>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</si>
  <si>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</si>
  <si>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</si>
  <si>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</si>
  <si>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</si>
  <si>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</si>
  <si>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</si>
  <si>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</si>
  <si>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</si>
  <si>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</si>
  <si>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</si>
  <si>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</si>
  <si>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</si>
  <si>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</si>
  <si>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</si>
  <si>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</si>
  <si>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</si>
  <si>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</si>
  <si>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</si>
  <si>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</si>
  <si>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</si>
  <si>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</si>
  <si>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</si>
  <si>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</si>
  <si>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</si>
  <si>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</si>
  <si>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</si>
  <si>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</si>
  <si>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</si>
  <si>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</si>
  <si>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</si>
  <si>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</si>
  <si>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</si>
  <si>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</si>
  <si>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</si>
  <si>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</si>
  <si>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</si>
  <si>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</si>
  <si>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</si>
  <si>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</si>
  <si>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</si>
  <si>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</si>
  <si>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</si>
  <si>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</si>
  <si>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</si>
  <si>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</si>
  <si>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</si>
  <si>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</si>
  <si>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</si>
  <si>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</si>
  <si>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</si>
  <si>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</si>
  <si>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</si>
  <si>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</si>
  <si>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</si>
  <si>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</si>
  <si>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</si>
  <si>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</si>
  <si>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</si>
  <si>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</si>
  <si>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</si>
  <si>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</si>
  <si>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</si>
  <si>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</si>
  <si>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</si>
  <si>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</si>
  <si>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</si>
  <si>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</si>
  <si>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</si>
  <si>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</si>
  <si>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</si>
  <si>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</si>
  <si>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</si>
  <si>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</si>
  <si>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</si>
  <si>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</si>
  <si>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</si>
  <si>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</si>
  <si>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</si>
  <si>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</si>
  <si>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</si>
  <si>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</si>
  <si>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</si>
  <si>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</si>
  <si>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</si>
  <si>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</si>
  <si>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</si>
  <si>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</si>
  <si>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</si>
  <si>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</si>
  <si>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</si>
  <si>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</si>
  <si>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</si>
  <si>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</si>
  <si>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</si>
  <si>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</si>
  <si>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</si>
  <si>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</si>
  <si>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</si>
  <si>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</si>
  <si>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</si>
  <si>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</si>
  <si>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</si>
  <si>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</si>
  <si>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</si>
  <si>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</si>
  <si>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</si>
  <si>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</si>
  <si>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</si>
  <si>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</si>
  <si>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</si>
  <si>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</si>
  <si>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</si>
  <si>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</si>
  <si>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</si>
  <si>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</si>
  <si>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</si>
  <si>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</si>
  <si>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</si>
  <si>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</si>
  <si>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</si>
  <si>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</si>
  <si>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</si>
  <si>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</si>
  <si>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</si>
  <si>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</si>
  <si>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</si>
  <si>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</si>
  <si>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</si>
  <si>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</si>
  <si>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</si>
  <si>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</si>
  <si>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</si>
  <si>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</si>
  <si>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</si>
  <si>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</si>
  <si>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</si>
  <si>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</si>
  <si>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</si>
  <si>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</si>
  <si>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</si>
  <si>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</si>
  <si>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</si>
  <si>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</si>
  <si>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</si>
  <si>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</si>
  <si>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</si>
  <si>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</si>
  <si>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</si>
  <si>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</si>
  <si>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</si>
  <si>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</si>
  <si>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</si>
  <si>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</si>
  <si>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</si>
  <si>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</si>
  <si>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</si>
  <si>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</si>
  <si>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</si>
  <si>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</si>
  <si>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</si>
  <si>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</si>
  <si>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</si>
  <si>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</si>
  <si>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</si>
  <si>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</si>
  <si>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</si>
  <si>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</si>
  <si>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</si>
  <si>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</si>
  <si>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</si>
  <si>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</si>
  <si>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</si>
  <si>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</si>
  <si>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</si>
  <si>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</si>
  <si>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</si>
  <si>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</si>
  <si>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</si>
  <si>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</si>
  <si>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</si>
  <si>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</si>
  <si>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</si>
  <si>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</si>
  <si>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</si>
  <si>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</si>
  <si>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</si>
  <si>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</si>
  <si>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</si>
  <si>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</si>
  <si>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</si>
  <si>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</si>
  <si>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</si>
  <si>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</si>
  <si>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</si>
  <si>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</si>
  <si>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</si>
  <si>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</si>
  <si>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</si>
  <si>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</si>
  <si>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</si>
  <si>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</si>
  <si>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</si>
  <si>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</si>
  <si>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</si>
  <si>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</si>
  <si>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</si>
  <si>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</si>
  <si>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</si>
  <si>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</si>
  <si>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</si>
  <si>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</si>
  <si>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</si>
  <si>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</si>
  <si>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</si>
  <si>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</si>
  <si>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</si>
  <si>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</si>
  <si>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</si>
  <si>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</si>
  <si>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</si>
  <si>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</si>
  <si>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</si>
  <si>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</si>
  <si>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</si>
  <si>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</si>
  <si>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</si>
  <si>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</si>
  <si>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</si>
  <si>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</si>
  <si>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</si>
  <si>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</si>
  <si>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</si>
  <si>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</si>
  <si>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</si>
  <si>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</si>
  <si>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</si>
  <si>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</si>
  <si>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</si>
  <si>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</si>
  <si>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</si>
  <si>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</si>
  <si>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</si>
  <si>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</si>
  <si>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</si>
  <si>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</si>
  <si>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</si>
  <si>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</si>
  <si>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</si>
  <si>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</si>
  <si>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</si>
  <si>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</si>
  <si>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</si>
  <si>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</si>
  <si>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</si>
  <si>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</si>
  <si>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</si>
  <si>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</si>
  <si>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</si>
  <si>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</si>
  <si>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</si>
  <si>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</si>
  <si>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</si>
  <si>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</si>
  <si>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</si>
  <si>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</si>
  <si>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</si>
  <si>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</si>
  <si>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</si>
  <si>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</si>
  <si>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</si>
  <si>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</si>
  <si>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</si>
  <si>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</si>
  <si>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</si>
  <si>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</si>
  <si>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</si>
  <si>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</si>
  <si>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</si>
  <si>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</si>
  <si>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</si>
  <si>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</si>
  <si>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</si>
  <si>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</si>
  <si>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</si>
  <si>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</si>
  <si>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</si>
  <si>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</si>
  <si>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</si>
  <si>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</si>
  <si>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</si>
  <si>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</si>
  <si>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</si>
  <si>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</si>
  <si>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</si>
  <si>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</si>
  <si>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</si>
  <si>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</si>
  <si>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</si>
  <si>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</si>
  <si>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</si>
  <si>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</si>
  <si>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</si>
  <si>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</si>
  <si>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</si>
  <si>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</si>
  <si>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</si>
  <si>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</si>
  <si>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</si>
  <si>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</si>
  <si>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</si>
  <si>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</si>
  <si>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</si>
  <si>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</si>
  <si>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</si>
  <si>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</si>
  <si>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</si>
  <si>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</si>
  <si>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</si>
  <si>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</si>
  <si>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</si>
  <si>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</si>
  <si>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</si>
  <si>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</si>
  <si>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</si>
  <si>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</si>
  <si>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</si>
  <si>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</si>
  <si>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</si>
  <si>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</si>
  <si>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</si>
  <si>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</si>
  <si>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</si>
  <si>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</si>
  <si>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</si>
  <si>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</si>
  <si>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</si>
  <si>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</si>
  <si>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</si>
  <si>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</si>
  <si>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</si>
  <si>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</si>
  <si>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</si>
  <si>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</si>
  <si>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</si>
  <si>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</si>
  <si>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</si>
  <si>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</si>
  <si>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</si>
  <si>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</si>
  <si>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</si>
  <si>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</si>
  <si>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</si>
  <si>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</si>
  <si>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</si>
  <si>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</si>
  <si>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</si>
  <si>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</si>
  <si>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</si>
  <si>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</si>
  <si>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</si>
  <si>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</si>
  <si>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</si>
  <si>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</si>
  <si>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</si>
  <si>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</si>
  <si>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</si>
  <si>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</si>
  <si>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</si>
  <si>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</si>
  <si>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</si>
  <si>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</si>
  <si>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</si>
  <si>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</si>
  <si>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</si>
  <si>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</si>
  <si>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</si>
  <si>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</si>
  <si>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</si>
  <si>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</si>
  <si>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</si>
  <si>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</si>
  <si>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</si>
  <si>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</si>
  <si>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</si>
  <si>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</si>
  <si>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</si>
  <si>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</si>
  <si>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</si>
  <si>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</si>
  <si>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</si>
  <si>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</si>
  <si>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</si>
  <si>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</si>
  <si>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</si>
  <si>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</si>
  <si>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</si>
  <si>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</si>
  <si>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</si>
  <si>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</si>
  <si>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</si>
  <si>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</si>
  <si>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</si>
  <si>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</si>
  <si>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</si>
  <si>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</si>
  <si>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</si>
  <si>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</si>
  <si>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</si>
  <si>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</si>
  <si>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</si>
  <si>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</si>
  <si>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</si>
  <si>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</si>
  <si>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</si>
  <si>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</si>
  <si>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</si>
  <si>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</si>
  <si>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</si>
  <si>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</si>
  <si>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</si>
  <si>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</si>
  <si>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</si>
  <si>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</si>
  <si>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</si>
  <si>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</si>
  <si>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</si>
  <si>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</si>
  <si>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</si>
  <si>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</si>
  <si>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</si>
  <si>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</si>
  <si>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</si>
  <si>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</si>
  <si>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</si>
  <si>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</si>
  <si>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</si>
  <si>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</si>
  <si>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</si>
  <si>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</si>
  <si>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</si>
  <si>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</si>
  <si>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</si>
  <si>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</si>
  <si>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</si>
  <si>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</si>
  <si>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</si>
  <si>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</si>
  <si>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</si>
  <si>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</si>
  <si>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</si>
  <si>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</si>
  <si>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</si>
  <si>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</si>
  <si>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</si>
  <si>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</si>
  <si>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</si>
  <si>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</si>
  <si>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</si>
  <si>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</si>
  <si>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</si>
  <si>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</si>
  <si>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</si>
  <si>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</si>
  <si>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</si>
  <si>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</si>
  <si>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</si>
  <si>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</si>
  <si>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</si>
  <si>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</si>
  <si>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</si>
  <si>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</si>
  <si>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</si>
  <si>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</si>
  <si>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</si>
  <si>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</si>
  <si>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</si>
  <si>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</si>
  <si>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</si>
  <si>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</si>
  <si>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</si>
  <si>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</si>
  <si>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</si>
  <si>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</si>
  <si>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</si>
  <si>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</si>
  <si>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</si>
  <si>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</si>
  <si>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</si>
  <si>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</si>
  <si>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</si>
  <si>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</si>
  <si>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</si>
  <si>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</si>
  <si>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</si>
  <si>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</si>
  <si>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</si>
  <si>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</si>
  <si>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</si>
  <si>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</si>
  <si>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</si>
  <si>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</si>
  <si>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</si>
  <si>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</si>
  <si>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</si>
  <si>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</si>
  <si>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</si>
  <si>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</si>
  <si>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</si>
  <si>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</si>
  <si>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</si>
  <si>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</si>
  <si>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</si>
  <si>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</si>
  <si>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</si>
  <si>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</si>
  <si>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</si>
  <si>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</si>
  <si>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</si>
  <si>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</si>
  <si>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</si>
  <si>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</si>
  <si>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</si>
  <si>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</si>
  <si>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</si>
  <si>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</si>
  <si>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</si>
  <si>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</si>
  <si>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</si>
  <si>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</si>
  <si>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</si>
  <si>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</si>
  <si>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</si>
  <si>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</si>
  <si>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</si>
  <si>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</si>
  <si>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</si>
  <si>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</si>
  <si>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</si>
  <si>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</si>
  <si>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</si>
  <si>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</si>
  <si>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</si>
  <si>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</si>
  <si>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</si>
  <si>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</si>
  <si>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</si>
  <si>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</si>
  <si>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</si>
  <si>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</si>
  <si>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</si>
  <si>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</si>
  <si>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</si>
  <si>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</si>
  <si>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</si>
  <si>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</si>
  <si>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</si>
  <si>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</si>
  <si>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</si>
  <si>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</si>
  <si>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</si>
  <si>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</si>
  <si>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</si>
  <si>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</si>
  <si>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</si>
  <si>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</si>
  <si>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</si>
  <si>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</si>
  <si>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</si>
  <si>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</si>
  <si>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</si>
  <si>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</si>
  <si>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</si>
  <si>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</si>
  <si>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</si>
  <si>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</si>
  <si>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</si>
  <si>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</si>
  <si>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</si>
  <si>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</si>
  <si>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</si>
  <si>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</si>
  <si>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</si>
  <si>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</si>
  <si>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</si>
  <si>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</si>
  <si>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</si>
  <si>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</si>
  <si>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</si>
  <si>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</si>
  <si>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</si>
  <si>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</si>
  <si>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</si>
  <si>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</si>
  <si>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</si>
  <si>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</si>
  <si>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</si>
  <si>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</si>
  <si>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</si>
  <si>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</si>
  <si>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</si>
  <si>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</si>
  <si>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</si>
  <si>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</si>
  <si>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</si>
  <si>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</si>
  <si>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</si>
  <si>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</si>
  <si>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</si>
  <si>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</si>
  <si>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</si>
  <si>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</si>
  <si>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</si>
  <si>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</si>
  <si>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</si>
  <si>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</si>
  <si>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</si>
  <si>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</si>
  <si>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</si>
  <si>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</si>
  <si>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</si>
  <si>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</si>
  <si>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</si>
  <si>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</si>
  <si>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</si>
  <si>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</si>
  <si>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</si>
  <si>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</si>
  <si>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</si>
  <si>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</si>
  <si>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</si>
  <si>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</si>
  <si>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</si>
  <si>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</si>
  <si>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</si>
  <si>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</si>
  <si>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</si>
  <si>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</si>
  <si>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</si>
  <si>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</si>
  <si>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</si>
  <si>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</si>
  <si>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</si>
  <si>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</si>
  <si>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</si>
  <si>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</si>
  <si>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</si>
  <si>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</si>
  <si>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</si>
  <si>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</si>
  <si>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</si>
  <si>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</si>
  <si>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</si>
  <si>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</si>
  <si>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</si>
  <si>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</si>
  <si>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</si>
  <si>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</si>
  <si>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</si>
  <si>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</si>
  <si>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</si>
  <si>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</si>
  <si>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</si>
  <si>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</si>
  <si>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</si>
  <si>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</si>
  <si>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</si>
  <si>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</si>
  <si>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</si>
  <si>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</si>
  <si>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</si>
  <si>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</si>
  <si>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</si>
  <si>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</si>
  <si>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</si>
  <si>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</si>
  <si>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</si>
  <si>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</si>
  <si>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</si>
  <si>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</si>
  <si>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</si>
  <si>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</si>
  <si>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</si>
  <si>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</si>
  <si>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</si>
  <si>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</si>
  <si>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</si>
  <si>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</si>
  <si>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</si>
  <si>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</si>
  <si>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</si>
  <si>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</si>
  <si>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</si>
  <si>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</si>
  <si>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</si>
  <si>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</si>
  <si>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</si>
  <si>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</si>
  <si>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</si>
  <si>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</si>
  <si>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</si>
  <si>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</si>
  <si>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</si>
  <si>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</si>
  <si>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</si>
  <si>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</si>
  <si>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</si>
  <si>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</si>
  <si>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</si>
  <si>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</si>
  <si>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</si>
  <si>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</si>
  <si>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</si>
  <si>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</si>
  <si>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</si>
  <si>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</si>
  <si>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</si>
  <si>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</si>
  <si>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</si>
  <si>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</si>
  <si>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</si>
  <si>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</si>
  <si>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</si>
  <si>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</si>
  <si>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</si>
  <si>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</si>
  <si>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</si>
  <si>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</si>
  <si>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</si>
  <si>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</si>
  <si>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</si>
  <si>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</si>
  <si>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</si>
  <si>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</si>
  <si>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</si>
  <si>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</si>
  <si>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</si>
  <si>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</si>
  <si>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</si>
  <si>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</si>
  <si>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</si>
  <si>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</si>
  <si>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</si>
  <si>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</si>
  <si>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</si>
  <si>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</si>
  <si>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</si>
  <si>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</si>
  <si>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</si>
  <si>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</si>
  <si>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</si>
  <si>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</si>
  <si>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</si>
  <si>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</si>
  <si>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</si>
  <si>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</si>
  <si>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</si>
  <si>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</si>
  <si>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</si>
  <si>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</si>
  <si>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</si>
  <si>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</si>
  <si>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</si>
  <si>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</si>
  <si>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</si>
  <si>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</si>
  <si>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</si>
  <si>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</si>
  <si>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</si>
  <si>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</si>
  <si>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</si>
  <si>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</si>
  <si>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</si>
  <si>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</si>
  <si>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</si>
  <si>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</si>
  <si>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</si>
  <si>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</si>
  <si>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</si>
  <si>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</si>
  <si>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</si>
  <si>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</si>
  <si>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</si>
  <si>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</si>
  <si>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</si>
  <si>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</si>
  <si>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</si>
  <si>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</si>
  <si>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</si>
  <si>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</si>
  <si>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</si>
  <si>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</si>
  <si>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</si>
  <si>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</si>
  <si>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</si>
  <si>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</si>
  <si>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</si>
  <si>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</si>
  <si>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</si>
  <si>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</si>
  <si>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</si>
  <si>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</si>
  <si>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</si>
  <si>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</si>
  <si>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</si>
  <si>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</si>
  <si>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</si>
  <si>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</si>
  <si>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</si>
  <si>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</si>
  <si>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</si>
  <si>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</si>
  <si>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</si>
  <si>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</si>
  <si>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</si>
  <si>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</si>
  <si>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</si>
  <si>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</si>
  <si>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</si>
  <si>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</si>
  <si>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</si>
  <si>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</si>
  <si>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</si>
  <si>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</si>
  <si>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</si>
  <si>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</si>
  <si>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</si>
  <si>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</si>
  <si>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</si>
  <si>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</si>
  <si>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</si>
  <si>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</si>
  <si>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</si>
  <si>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</si>
  <si>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</si>
  <si>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</si>
  <si>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</si>
  <si>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</si>
  <si>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</si>
  <si>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</si>
  <si>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</si>
  <si>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</si>
  <si>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</si>
  <si>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</si>
  <si>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</si>
  <si>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</si>
  <si>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</si>
  <si>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</si>
  <si>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</si>
  <si>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</si>
  <si>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</si>
  <si>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</si>
  <si>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</si>
  <si>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</si>
  <si>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</si>
  <si>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</si>
  <si>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</si>
  <si>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</si>
  <si>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</si>
  <si>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</si>
  <si>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</si>
  <si>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</si>
  <si>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</si>
  <si>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</si>
  <si>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</si>
  <si>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</si>
  <si>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</si>
  <si>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</si>
  <si>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</si>
  <si>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</si>
  <si>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</si>
  <si>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</si>
  <si>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</si>
  <si>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</si>
  <si>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</si>
  <si>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</si>
  <si>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</si>
  <si>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</si>
  <si>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</si>
  <si>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</si>
  <si>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</si>
  <si>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</si>
  <si>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</si>
  <si>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</si>
  <si>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</si>
  <si>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</si>
  <si>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</si>
  <si>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</si>
  <si>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</si>
  <si>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</si>
  <si>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</si>
  <si>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</si>
  <si>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</si>
  <si>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</si>
  <si>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</si>
  <si>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</si>
  <si>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</si>
  <si>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</si>
  <si>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</si>
  <si>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</si>
  <si>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</si>
  <si>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</si>
  <si>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</si>
  <si>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</si>
  <si>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</si>
  <si>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</si>
  <si>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</si>
  <si>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</si>
  <si>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</si>
  <si>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</si>
  <si>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</si>
  <si>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</si>
  <si>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</si>
  <si>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</si>
  <si>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</si>
  <si>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</si>
  <si>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</si>
  <si>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</si>
  <si>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</si>
  <si>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</si>
  <si>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</si>
  <si>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</si>
  <si>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</si>
  <si>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</si>
  <si>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</si>
  <si>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</si>
  <si>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</si>
  <si>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</si>
  <si>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</si>
  <si>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</si>
  <si>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</si>
  <si>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</si>
  <si>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</si>
  <si>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</si>
  <si>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</si>
  <si>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</si>
  <si>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</si>
  <si>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</si>
  <si>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</si>
  <si>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</si>
  <si>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</si>
  <si>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</si>
  <si>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</si>
  <si>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</si>
  <si>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</si>
  <si>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</si>
  <si>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</si>
  <si>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</si>
  <si>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</si>
  <si>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</si>
  <si>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</si>
  <si>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</si>
  <si>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</si>
  <si>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</si>
  <si>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</si>
  <si>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</si>
  <si>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</si>
  <si>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</si>
  <si>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</si>
  <si>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</si>
  <si>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</si>
  <si>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</si>
  <si>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</si>
  <si>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</si>
  <si>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</si>
  <si>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</si>
  <si>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</si>
  <si>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</si>
  <si>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</si>
  <si>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</si>
  <si>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</si>
  <si>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</si>
  <si>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</si>
  <si>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</si>
  <si>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</si>
  <si>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</si>
  <si>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</si>
  <si>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</si>
  <si>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</si>
  <si>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</si>
  <si>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</si>
  <si>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</si>
  <si>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</si>
  <si>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</si>
  <si>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</si>
  <si>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</si>
  <si>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</si>
  <si>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</si>
  <si>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</si>
  <si>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</si>
  <si>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</si>
  <si>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</si>
  <si>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</si>
  <si>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</si>
  <si>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</si>
  <si>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</si>
  <si>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</si>
  <si>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</si>
  <si>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</si>
  <si>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</si>
  <si>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</si>
  <si>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</si>
  <si>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</si>
  <si>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</si>
  <si>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</si>
  <si>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</si>
  <si>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</si>
  <si>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</si>
  <si>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</si>
  <si>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</si>
  <si>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</si>
  <si>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</si>
  <si>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</si>
  <si>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</si>
  <si>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</si>
  <si>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</si>
  <si>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</si>
  <si>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</si>
  <si>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</si>
  <si>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</si>
  <si>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</si>
  <si>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</si>
  <si>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</si>
  <si>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</si>
  <si>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</si>
  <si>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</si>
  <si>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</si>
  <si>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</si>
  <si>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</si>
  <si>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</si>
  <si>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</si>
  <si>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</si>
  <si>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</si>
  <si>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</si>
  <si>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</si>
  <si>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</si>
  <si>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</si>
  <si>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</si>
  <si>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</si>
  <si>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</si>
  <si>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</si>
  <si>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</si>
  <si>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</si>
  <si>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</si>
  <si>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</si>
  <si>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</si>
  <si>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</si>
  <si>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</si>
  <si>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</si>
  <si>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</si>
  <si>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</si>
  <si>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</si>
  <si>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</si>
  <si>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</si>
  <si>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</si>
  <si>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</si>
  <si>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</si>
  <si>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</si>
  <si>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</si>
  <si>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</si>
  <si>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</si>
  <si>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</si>
  <si>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</si>
  <si>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</si>
  <si>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</si>
  <si>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</si>
  <si>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</si>
  <si>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</si>
  <si>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</si>
  <si>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</si>
  <si>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</si>
  <si>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</si>
  <si>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</si>
  <si>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</si>
  <si>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</si>
  <si>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</si>
  <si>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</si>
  <si>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</si>
  <si>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</si>
  <si>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</si>
  <si>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</si>
  <si>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</si>
  <si>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</si>
  <si>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</si>
  <si>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</si>
  <si>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</si>
  <si>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</si>
  <si>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</si>
  <si>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</si>
  <si>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</si>
  <si>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</si>
  <si>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</si>
  <si>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</si>
  <si>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</si>
  <si>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</si>
  <si>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</si>
  <si>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</si>
  <si>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</si>
  <si>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</si>
  <si>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</si>
  <si>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</si>
  <si>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</si>
  <si>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</si>
  <si>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</si>
  <si>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</si>
  <si>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</si>
  <si>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</si>
  <si>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</si>
  <si>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</si>
  <si>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</si>
  <si>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</si>
  <si>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</si>
  <si>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</si>
  <si>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</si>
  <si>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</si>
  <si>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</si>
  <si>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</si>
  <si>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</si>
  <si>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</si>
  <si>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</si>
  <si>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</si>
  <si>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</si>
  <si>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</si>
  <si>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</si>
  <si>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</si>
  <si>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</si>
  <si>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</si>
  <si>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</si>
  <si>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</si>
  <si>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</si>
  <si>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</si>
  <si>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</si>
  <si>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</si>
  <si>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</si>
  <si>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</si>
  <si>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</si>
  <si>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</si>
  <si>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</si>
  <si>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</si>
  <si>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</si>
  <si>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</si>
  <si>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</si>
  <si>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</si>
  <si>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</si>
  <si>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</si>
  <si>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</si>
  <si>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</si>
  <si>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</si>
  <si>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</si>
  <si>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</si>
  <si>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</si>
  <si>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</si>
  <si>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</si>
  <si>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</si>
  <si>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</si>
  <si>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</si>
  <si>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</si>
  <si>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</si>
  <si>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</si>
  <si>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</si>
  <si>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</si>
  <si>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</si>
  <si>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</si>
  <si>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</si>
  <si>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</si>
  <si>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</si>
  <si>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</si>
  <si>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</si>
  <si>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</si>
  <si>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</si>
  <si>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</si>
  <si>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</si>
  <si>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</si>
  <si>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</si>
  <si>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</si>
  <si>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</si>
  <si>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</si>
  <si>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</si>
  <si>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</si>
  <si>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</si>
  <si>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</si>
  <si>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</si>
  <si>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</si>
  <si>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</si>
  <si>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</si>
  <si>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</si>
  <si>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</si>
  <si>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</si>
  <si>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</si>
  <si>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</si>
  <si>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</si>
  <si>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</si>
  <si>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</si>
  <si>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</si>
  <si>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</si>
  <si>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</si>
  <si>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</si>
  <si>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</si>
  <si>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</si>
  <si>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</si>
  <si>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</si>
  <si>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</si>
  <si>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</si>
  <si>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</si>
  <si>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</si>
  <si>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</si>
  <si>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</si>
  <si>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</si>
  <si>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</si>
  <si>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</si>
  <si>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</si>
  <si>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</si>
  <si>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</si>
  <si>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</si>
  <si>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</si>
  <si>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</si>
  <si>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</si>
  <si>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</si>
  <si>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</si>
  <si>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</si>
  <si>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</si>
  <si>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</si>
  <si>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</si>
  <si>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</si>
  <si>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</si>
  <si>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</si>
  <si>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</si>
  <si>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</si>
  <si>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</si>
  <si>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</si>
  <si>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</si>
  <si>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</si>
  <si>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</si>
  <si>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</si>
  <si>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</si>
  <si>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</si>
  <si>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</si>
  <si>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</si>
  <si>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</si>
  <si>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</si>
  <si>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</si>
  <si>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</si>
  <si>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</si>
  <si>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</si>
  <si>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</si>
  <si>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</si>
  <si>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</si>
  <si>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</si>
  <si>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</si>
  <si>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</si>
  <si>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</si>
  <si>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</si>
  <si>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</si>
  <si>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</si>
  <si>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</si>
  <si>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</si>
  <si>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</si>
  <si>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</si>
  <si>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</si>
  <si>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</si>
  <si>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</si>
  <si>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</si>
  <si>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</si>
  <si>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</si>
  <si>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</si>
  <si>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</si>
  <si>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</si>
  <si>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</si>
  <si>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</si>
  <si>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</si>
  <si>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</si>
  <si>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</si>
  <si>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</si>
  <si>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</si>
  <si>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</si>
  <si>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</si>
  <si>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</si>
  <si>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</si>
  <si>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</si>
  <si>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</si>
  <si>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</si>
  <si>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</si>
  <si>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</si>
  <si>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</si>
  <si>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</si>
  <si>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</si>
  <si>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</si>
  <si>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</si>
  <si>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</si>
  <si>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</si>
  <si>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</si>
  <si>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</si>
  <si>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</si>
  <si>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</si>
  <si>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</si>
  <si>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</si>
  <si>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</si>
  <si>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</si>
  <si>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</si>
  <si>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</si>
  <si>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</si>
  <si>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</si>
  <si>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</si>
  <si>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</si>
  <si>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</si>
  <si>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</si>
  <si>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</si>
  <si>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</si>
  <si>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</si>
  <si>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</si>
  <si>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</si>
  <si>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</si>
  <si>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</si>
  <si>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</si>
  <si>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</si>
  <si>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</si>
  <si>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</si>
  <si>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</si>
  <si>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</si>
  <si>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</si>
  <si>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</si>
  <si>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</si>
  <si>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</si>
  <si>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</si>
  <si>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</si>
  <si>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</si>
  <si>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</si>
  <si>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</si>
  <si>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</si>
  <si>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</si>
  <si>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</si>
  <si>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</si>
  <si>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</si>
  <si>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</si>
  <si>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</si>
  <si>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</si>
  <si>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</si>
  <si>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</si>
  <si>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</si>
  <si>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</si>
  <si>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</si>
  <si>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</si>
  <si>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</si>
  <si>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</si>
  <si>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</si>
  <si>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</si>
  <si>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</si>
  <si>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</si>
  <si>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</si>
  <si>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</si>
  <si>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</si>
  <si>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</si>
  <si>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</si>
  <si>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</si>
  <si>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</si>
  <si>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</si>
  <si>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</si>
  <si>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</si>
  <si>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</si>
  <si>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</si>
  <si>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</si>
  <si>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</si>
  <si>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</si>
  <si>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</si>
  <si>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</si>
  <si>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</si>
  <si>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</si>
  <si>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</si>
  <si>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</si>
  <si>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</si>
  <si>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</si>
  <si>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</si>
  <si>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</si>
  <si>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</si>
  <si>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</si>
  <si>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</si>
  <si>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</si>
  <si>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</si>
  <si>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</si>
  <si>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</si>
  <si>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</si>
  <si>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</si>
  <si>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</si>
  <si>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</si>
  <si>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</si>
  <si>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</si>
  <si>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</si>
  <si>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</si>
  <si>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</si>
  <si>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</si>
  <si>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</si>
  <si>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</si>
  <si>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</si>
  <si>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</si>
  <si>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</si>
  <si>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</si>
  <si>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</si>
  <si>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</si>
  <si>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</si>
  <si>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</si>
  <si>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</si>
  <si>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</si>
  <si>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</si>
  <si>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</si>
  <si>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</si>
  <si>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</si>
  <si>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</si>
  <si>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</si>
  <si>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</si>
  <si>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</si>
  <si>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</si>
  <si>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</si>
  <si>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</si>
  <si>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</si>
  <si>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</si>
  <si>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</si>
  <si>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</si>
  <si>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</si>
  <si>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</si>
  <si>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</si>
  <si>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</si>
  <si>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</si>
  <si>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</si>
  <si>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</si>
  <si>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</si>
  <si>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</si>
  <si>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</si>
  <si>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</si>
  <si>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</si>
  <si>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</si>
  <si>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</si>
  <si>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</si>
  <si>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</si>
  <si>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</si>
  <si>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</si>
  <si>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</si>
  <si>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</si>
  <si>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</si>
  <si>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</si>
  <si>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</si>
  <si>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</si>
  <si>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</si>
  <si>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</si>
  <si>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</si>
  <si>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</si>
  <si>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</si>
  <si>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</si>
  <si>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</si>
  <si>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</si>
  <si>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</si>
  <si>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</si>
  <si>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</si>
  <si>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</si>
  <si>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</si>
  <si>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</si>
  <si>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</si>
  <si>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</si>
  <si>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</si>
  <si>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</si>
  <si>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</si>
  <si>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</si>
  <si>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</si>
  <si>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</si>
  <si>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</si>
  <si>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</si>
  <si>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</si>
  <si>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</si>
  <si>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</si>
  <si>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</si>
  <si>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</si>
  <si>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</si>
  <si>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</si>
  <si>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</si>
  <si>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</si>
  <si>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</si>
  <si>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</si>
  <si>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</si>
  <si>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</si>
  <si>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</si>
  <si>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</si>
  <si>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</si>
  <si>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</si>
  <si>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</si>
  <si>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</si>
  <si>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</si>
  <si>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</si>
  <si>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</si>
  <si>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</si>
  <si>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</si>
  <si>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</si>
  <si>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</si>
  <si>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</si>
  <si>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</si>
  <si>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</si>
  <si>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</si>
  <si>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</si>
  <si>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</si>
  <si>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</si>
  <si>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</si>
  <si>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</si>
  <si>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</si>
  <si>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</si>
  <si>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</si>
  <si>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</si>
  <si>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</si>
  <si>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</si>
  <si>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</si>
  <si>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</si>
  <si>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</si>
  <si>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</si>
  <si>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</si>
  <si>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</si>
  <si>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</si>
  <si>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</si>
  <si>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</si>
  <si>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</si>
  <si>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</si>
  <si>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</si>
  <si>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</si>
  <si>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</si>
  <si>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</si>
  <si>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</si>
  <si>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</si>
  <si>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</si>
  <si>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</si>
  <si>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</si>
  <si>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</si>
  <si>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</si>
  <si>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</si>
  <si>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</si>
  <si>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</si>
  <si>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</si>
  <si>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</si>
  <si>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</si>
  <si>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</si>
  <si>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</si>
  <si>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</si>
  <si>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</si>
  <si>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</si>
  <si>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</si>
  <si>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</si>
  <si>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</si>
  <si>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</si>
  <si>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</si>
  <si>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</si>
  <si>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</si>
  <si>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</si>
  <si>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</si>
  <si>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</si>
  <si>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</si>
  <si>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</si>
  <si>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</si>
  <si>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</si>
  <si>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</si>
  <si>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</si>
  <si>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</si>
  <si>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</si>
  <si>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</si>
  <si>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</si>
  <si>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</si>
  <si>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</si>
  <si>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</si>
  <si>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</si>
  <si>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</si>
  <si>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</si>
  <si>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</si>
  <si>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</si>
  <si>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</si>
  <si>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</si>
  <si>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</si>
  <si>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</si>
  <si>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</si>
  <si>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</si>
  <si>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</si>
  <si>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</si>
  <si>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</si>
  <si>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</si>
  <si>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</si>
  <si>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</si>
  <si>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</si>
  <si>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</si>
  <si>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</si>
  <si>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</si>
  <si>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</si>
  <si>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</si>
  <si>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</si>
  <si>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</si>
  <si>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</si>
  <si>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</si>
  <si>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</si>
  <si>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</si>
  <si>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</si>
  <si>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</si>
  <si>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</si>
  <si>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</si>
  <si>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</si>
  <si>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</si>
  <si>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</si>
  <si>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</si>
  <si>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</si>
  <si>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</si>
  <si>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</si>
  <si>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</si>
  <si>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</si>
  <si>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</si>
  <si>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</si>
  <si>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</si>
  <si>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</si>
  <si>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</si>
  <si>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</si>
  <si>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</si>
  <si>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</si>
  <si>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</si>
  <si>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</si>
  <si>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</si>
  <si>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</si>
  <si>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</si>
  <si>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</si>
  <si>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</si>
  <si>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</si>
  <si>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</si>
  <si>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</si>
  <si>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</si>
  <si>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</si>
  <si>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</si>
  <si>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</si>
  <si>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</si>
  <si>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</si>
  <si>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</si>
  <si>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</si>
  <si>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</si>
  <si>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</si>
  <si>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</si>
  <si>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</si>
  <si>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</si>
  <si>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</si>
  <si>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</si>
  <si>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</si>
  <si>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</si>
  <si>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</si>
  <si>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</si>
  <si>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</si>
  <si>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</si>
  <si>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</si>
  <si>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</si>
  <si>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</si>
  <si>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</si>
  <si>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</si>
  <si>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</si>
  <si>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</si>
  <si>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</si>
  <si>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</si>
  <si>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</si>
  <si>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</si>
  <si>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</si>
  <si>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</si>
  <si>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</si>
  <si>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</si>
  <si>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</si>
  <si>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</si>
  <si>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</si>
  <si>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</si>
  <si>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</si>
  <si>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</si>
  <si>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</si>
  <si>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</si>
  <si>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</si>
  <si>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</si>
  <si>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</si>
  <si>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</si>
  <si>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</si>
  <si>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</si>
  <si>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</si>
  <si>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</si>
  <si>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</si>
  <si>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</si>
  <si>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</si>
  <si>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</si>
  <si>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</si>
  <si>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</si>
  <si>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</si>
  <si>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</si>
  <si>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</si>
  <si>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</si>
  <si>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</si>
  <si>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</si>
  <si>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</si>
  <si>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</si>
  <si>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</si>
  <si>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</si>
  <si>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</si>
  <si>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</si>
  <si>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</si>
  <si>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</si>
  <si>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</si>
  <si>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</si>
  <si>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</si>
  <si>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</si>
  <si>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</si>
  <si>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</si>
  <si>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</si>
  <si>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</si>
  <si>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</si>
  <si>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</si>
  <si>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</si>
  <si>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</si>
  <si>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</si>
  <si>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</si>
  <si>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</si>
  <si>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</si>
  <si>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</si>
  <si>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</si>
  <si>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</si>
  <si>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</si>
  <si>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</si>
  <si>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</si>
  <si>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</si>
  <si>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</si>
  <si>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</si>
  <si>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</si>
  <si>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</si>
  <si>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</si>
  <si>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</si>
  <si>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</si>
  <si>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</si>
  <si>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</si>
  <si>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</si>
  <si>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</si>
  <si>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</si>
  <si>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</si>
  <si>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</si>
  <si>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</si>
  <si>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</si>
  <si>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</si>
  <si>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</si>
  <si>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</si>
  <si>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</si>
  <si>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</si>
  <si>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</si>
  <si>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</si>
  <si>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</si>
  <si>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</si>
  <si>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</si>
  <si>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</si>
  <si>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</si>
  <si>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</si>
  <si>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</si>
  <si>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</si>
  <si>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</si>
  <si>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</si>
  <si>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</si>
  <si>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</si>
  <si>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</si>
  <si>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</si>
  <si>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</si>
  <si>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</si>
  <si>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</si>
  <si>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</si>
  <si>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</si>
  <si>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</si>
  <si>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</si>
  <si>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</si>
  <si>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</si>
  <si>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</si>
  <si>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</si>
  <si>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</si>
  <si>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</si>
  <si>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</si>
  <si>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</si>
  <si>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</si>
  <si>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</si>
  <si>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</si>
  <si>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</si>
  <si>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</si>
  <si>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</si>
  <si>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</si>
  <si>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</si>
  <si>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</si>
  <si>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</si>
  <si>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</si>
  <si>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</si>
  <si>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</si>
  <si>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</si>
  <si>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</si>
  <si>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</si>
  <si>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</si>
  <si>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</si>
  <si>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</si>
  <si>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</si>
  <si>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</si>
  <si>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</si>
  <si>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</si>
  <si>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</si>
  <si>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</si>
  <si>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</si>
  <si>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</si>
  <si>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</si>
  <si>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</si>
  <si>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</si>
  <si>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</si>
  <si>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</si>
  <si>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</si>
  <si>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</si>
  <si>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</si>
  <si>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</si>
  <si>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</si>
  <si>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</si>
  <si>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</si>
  <si>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</si>
  <si>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</si>
  <si>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</si>
  <si>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</si>
  <si>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</si>
  <si>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</si>
  <si>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</si>
  <si>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</si>
  <si>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</si>
  <si>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</si>
  <si>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</si>
  <si>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</si>
  <si>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</si>
  <si>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</si>
  <si>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</si>
  <si>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</si>
  <si>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</si>
  <si>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</si>
  <si>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</si>
  <si>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</si>
  <si>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</si>
  <si>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</si>
  <si>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</si>
  <si>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</si>
  <si>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</si>
  <si>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</si>
  <si>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</si>
  <si>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</si>
  <si>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</si>
  <si>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</si>
  <si>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</si>
  <si>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</si>
  <si>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</si>
  <si>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</si>
  <si>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</si>
  <si>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</si>
  <si>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</si>
  <si>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</si>
  <si>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</si>
  <si>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</si>
  <si>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</si>
  <si>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</si>
  <si>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</si>
  <si>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</si>
  <si>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</si>
  <si>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</si>
  <si>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</si>
  <si>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</si>
  <si>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</si>
  <si>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</si>
  <si>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</si>
  <si>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</si>
  <si>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</si>
  <si>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</si>
  <si>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</si>
  <si>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</si>
  <si>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</si>
  <si>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</si>
  <si>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</si>
  <si>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</si>
  <si>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</si>
  <si>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</si>
  <si>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</si>
  <si>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</si>
  <si>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</si>
  <si>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</si>
  <si>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</si>
  <si>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</si>
  <si>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</si>
  <si>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</si>
  <si>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</si>
  <si>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</si>
  <si>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</si>
  <si>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</si>
  <si>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</si>
  <si>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</si>
  <si>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</si>
  <si>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</si>
  <si>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</si>
  <si>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</si>
  <si>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</si>
  <si>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</si>
  <si>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</si>
  <si>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</si>
  <si>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</si>
  <si>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</si>
  <si>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</si>
  <si>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</si>
  <si>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</si>
  <si>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</si>
  <si>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</si>
  <si>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</si>
  <si>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</si>
  <si>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</si>
  <si>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</si>
  <si>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</si>
  <si>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</si>
  <si>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</si>
  <si>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</si>
  <si>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</si>
  <si>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</si>
  <si>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</si>
  <si>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</si>
  <si>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</si>
  <si>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</si>
  <si>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</si>
  <si>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</si>
  <si>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</si>
  <si>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</si>
  <si>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</si>
  <si>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</si>
  <si>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</si>
  <si>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</si>
  <si>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</si>
  <si>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</si>
  <si>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</si>
  <si>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</si>
  <si>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</si>
  <si>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</si>
  <si>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</si>
  <si>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</si>
  <si>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</si>
  <si>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</si>
  <si>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</si>
  <si>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</si>
  <si>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</si>
  <si>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</si>
  <si>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</si>
  <si>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</si>
  <si>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</si>
  <si>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</si>
  <si>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</si>
  <si>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</si>
  <si>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</si>
  <si>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</si>
  <si>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</si>
  <si>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</si>
  <si>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</si>
  <si>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</si>
  <si>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</si>
  <si>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</si>
  <si>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</si>
  <si>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</si>
  <si>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</si>
  <si>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</si>
  <si>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</si>
  <si>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</si>
  <si>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</si>
  <si>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</si>
  <si>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</si>
  <si>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</si>
  <si>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</si>
  <si>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</si>
  <si>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</si>
  <si>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</si>
  <si>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</si>
  <si>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</si>
  <si>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</si>
  <si>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</si>
  <si>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</si>
  <si>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</si>
  <si>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</si>
  <si>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</si>
  <si>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</si>
  <si>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</si>
  <si>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</si>
  <si>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</si>
  <si>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</si>
  <si>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</si>
  <si>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</si>
  <si>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</si>
  <si>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</si>
  <si>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</si>
  <si>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</si>
  <si>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</si>
  <si>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</si>
  <si>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</si>
  <si>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</si>
  <si>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</si>
  <si>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</si>
  <si>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</si>
  <si>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</si>
  <si>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</si>
  <si>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</si>
  <si>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</si>
  <si>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</si>
  <si>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</si>
  <si>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</si>
  <si>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</si>
  <si>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</si>
  <si>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</si>
  <si>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</si>
  <si>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</si>
  <si>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</si>
  <si>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</si>
  <si>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</si>
  <si>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</si>
  <si>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</si>
  <si>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</si>
  <si>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</si>
  <si>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</si>
  <si>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</si>
  <si>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</si>
  <si>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</si>
  <si>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</si>
  <si>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</si>
  <si>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</si>
  <si>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</si>
  <si>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</si>
  <si>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</si>
  <si>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</si>
  <si>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</si>
  <si>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</si>
  <si>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</si>
  <si>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</si>
  <si>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</si>
  <si>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</si>
  <si>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</si>
  <si>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</si>
  <si>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</si>
  <si>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</si>
  <si>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</si>
  <si>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</si>
  <si>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</si>
  <si>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</si>
  <si>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</si>
  <si>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</si>
  <si>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</si>
  <si>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</si>
  <si>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</si>
  <si>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</si>
  <si>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</si>
  <si>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</si>
  <si>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</si>
  <si>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</si>
  <si>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</si>
  <si>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</si>
  <si>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</si>
  <si>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</si>
  <si>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</si>
  <si>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</si>
  <si>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</si>
  <si>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</si>
  <si>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</si>
  <si>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</si>
  <si>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</si>
  <si>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</si>
  <si>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</si>
  <si>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</si>
  <si>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</si>
  <si>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</si>
  <si>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</si>
  <si>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</si>
  <si>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</si>
  <si>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</si>
  <si>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</si>
  <si>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</si>
  <si>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</si>
  <si>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</si>
  <si>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</si>
  <si>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</si>
  <si>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</si>
  <si>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</si>
  <si>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</si>
  <si>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</si>
  <si>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</si>
  <si>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</si>
  <si>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</si>
  <si>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</si>
  <si>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</si>
  <si>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</si>
  <si>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</si>
  <si>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</si>
  <si>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</si>
  <si>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</si>
  <si>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</si>
  <si>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</si>
  <si>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</si>
  <si>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</si>
  <si>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</si>
  <si>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</si>
  <si>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</si>
  <si>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</si>
  <si>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</si>
  <si>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</si>
  <si>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</si>
  <si>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</si>
  <si>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</si>
  <si>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</si>
  <si>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</si>
  <si>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</si>
  <si>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</si>
  <si>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</si>
  <si>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</si>
  <si>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</si>
  <si>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</si>
  <si>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</si>
  <si>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</si>
  <si>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</si>
  <si>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</si>
  <si>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</si>
  <si>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</si>
  <si>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</si>
  <si>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</si>
  <si>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</si>
  <si>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</si>
  <si>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</si>
  <si>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</si>
  <si>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</si>
  <si>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</si>
  <si>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</si>
  <si>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</si>
  <si>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</si>
  <si>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</si>
  <si>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</si>
  <si>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</si>
  <si>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</si>
  <si>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</si>
  <si>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</si>
  <si>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</si>
  <si>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</si>
  <si>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</si>
  <si>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</si>
  <si>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</si>
  <si>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</si>
  <si>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</si>
  <si>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</si>
  <si>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</si>
  <si>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</si>
  <si>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</si>
  <si>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</si>
  <si>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</si>
  <si>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</si>
  <si>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</si>
  <si>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</si>
  <si>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</si>
  <si>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</si>
  <si>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</si>
  <si>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</si>
  <si>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</si>
  <si>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</si>
  <si>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</si>
  <si>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</si>
  <si>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</si>
  <si>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</si>
  <si>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</si>
  <si>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</si>
  <si>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</si>
  <si>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</si>
  <si>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</si>
  <si>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</si>
  <si>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</si>
  <si>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</si>
  <si>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</si>
  <si>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</si>
  <si>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</si>
  <si>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</si>
  <si>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</si>
  <si>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</si>
  <si>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</si>
  <si>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</si>
  <si>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</si>
  <si>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</si>
  <si>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</si>
  <si>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</si>
  <si>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</si>
  <si>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</si>
  <si>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</si>
  <si>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</si>
  <si>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</si>
  <si>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</si>
  <si>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</si>
  <si>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</si>
  <si>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</si>
  <si>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</si>
  <si>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</si>
  <si>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</si>
  <si>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</si>
  <si>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</si>
  <si>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</si>
  <si>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</si>
  <si>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</si>
  <si>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</si>
  <si>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</si>
  <si>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</si>
  <si>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</si>
  <si>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</si>
  <si>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</si>
  <si>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</si>
  <si>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</si>
  <si>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</si>
  <si>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</si>
  <si>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</si>
  <si>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</si>
  <si>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</si>
  <si>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</si>
  <si>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</si>
  <si>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</si>
  <si>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</si>
  <si>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</si>
  <si>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</si>
  <si>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</si>
  <si>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</si>
  <si>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</si>
  <si>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</si>
  <si>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</si>
  <si>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</si>
  <si>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</si>
  <si>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</si>
  <si>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</si>
  <si>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</si>
  <si>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</si>
  <si>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</si>
  <si>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</si>
  <si>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</si>
  <si>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</si>
  <si>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</si>
  <si>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</si>
  <si>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</si>
  <si>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</si>
  <si>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</si>
  <si>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</si>
  <si>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</si>
  <si>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</si>
  <si>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</si>
  <si>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</si>
  <si>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</si>
  <si>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</si>
  <si>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</si>
  <si>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</si>
  <si>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</si>
  <si>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</si>
  <si>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</si>
  <si>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</si>
  <si>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</si>
  <si>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</si>
  <si>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</si>
  <si>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</si>
  <si>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</si>
  <si>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</si>
  <si>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</si>
  <si>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</si>
  <si>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</si>
  <si>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</si>
  <si>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</si>
  <si>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</si>
  <si>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</si>
  <si>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</si>
  <si>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</si>
  <si>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</si>
  <si>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</si>
  <si>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</si>
  <si>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</si>
  <si>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</si>
  <si>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</si>
  <si>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</si>
  <si>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</si>
  <si>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</si>
  <si>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</si>
  <si>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</si>
  <si>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</si>
  <si>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</si>
  <si>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</si>
  <si>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</si>
  <si>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</si>
  <si>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</si>
  <si>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</si>
  <si>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</si>
  <si>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</si>
  <si>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</si>
  <si>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</si>
  <si>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</si>
  <si>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</si>
  <si>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</si>
  <si>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</si>
  <si>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</si>
  <si>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</si>
  <si>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</si>
  <si>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</si>
  <si>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</si>
  <si>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</si>
  <si>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</si>
  <si>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</si>
  <si>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</si>
  <si>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</si>
  <si>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</si>
  <si>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</si>
  <si>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</si>
  <si>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</si>
  <si>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</si>
  <si>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</si>
  <si>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</si>
  <si>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</si>
  <si>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</si>
  <si>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</si>
  <si>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</si>
  <si>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</si>
  <si>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</si>
  <si>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</si>
  <si>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</si>
  <si>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</si>
  <si>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</si>
  <si>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</si>
  <si>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</si>
  <si>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</si>
  <si>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</si>
  <si>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</si>
  <si>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</si>
  <si>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</si>
  <si>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</si>
  <si>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</si>
  <si>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</si>
  <si>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</si>
  <si>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</si>
  <si>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</si>
  <si>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</si>
  <si>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</si>
  <si>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</si>
  <si>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</si>
  <si>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</si>
  <si>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</si>
  <si>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</si>
  <si>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</si>
  <si>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</si>
  <si>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</si>
  <si>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</si>
  <si>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</si>
  <si>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</si>
  <si>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</si>
  <si>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</si>
  <si>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</si>
  <si>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</si>
  <si>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</si>
  <si>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</si>
  <si>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</si>
  <si>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</si>
  <si>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</si>
  <si>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</si>
  <si>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</si>
  <si>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</si>
  <si>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</si>
  <si>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</si>
  <si>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</si>
  <si>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</si>
  <si>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</si>
  <si>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</si>
  <si>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</si>
  <si>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</si>
  <si>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</si>
  <si>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</si>
  <si>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</si>
  <si>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</si>
  <si>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</si>
  <si>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</si>
  <si>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</si>
  <si>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</si>
  <si>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</si>
  <si>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</si>
  <si>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</si>
  <si>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</si>
  <si>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</si>
  <si>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</si>
  <si>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</si>
  <si>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</si>
  <si>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</si>
  <si>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</si>
  <si>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</si>
  <si>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</si>
  <si>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</si>
  <si>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</si>
  <si>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</si>
  <si>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</si>
  <si>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</si>
  <si>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</si>
  <si>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</si>
  <si>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</si>
  <si>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</si>
  <si>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</si>
  <si>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</si>
  <si>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</si>
  <si>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</si>
  <si>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</si>
  <si>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</si>
  <si>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</si>
  <si>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</si>
  <si>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</si>
  <si>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</si>
  <si>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</si>
  <si>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</si>
  <si>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</si>
  <si>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</si>
  <si>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</si>
  <si>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</si>
  <si>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</si>
  <si>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</si>
  <si>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</si>
  <si>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</si>
  <si>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</si>
  <si>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</si>
  <si>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</si>
  <si>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</si>
  <si>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</si>
  <si>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</si>
  <si>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</si>
  <si>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</si>
  <si>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</si>
  <si>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</si>
  <si>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</si>
  <si>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</si>
  <si>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</si>
  <si>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</si>
  <si>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</si>
  <si>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</si>
  <si>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</si>
  <si>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</si>
  <si>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</si>
  <si>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</si>
  <si>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</si>
  <si>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</si>
  <si>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</si>
  <si>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</si>
  <si>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</si>
  <si>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</si>
  <si>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</si>
  <si>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</si>
  <si>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</si>
  <si>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</si>
  <si>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</si>
  <si>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</si>
  <si>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</si>
  <si>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</si>
  <si>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</si>
  <si>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</si>
  <si>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</si>
  <si>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</si>
  <si>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</si>
  <si>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</si>
  <si>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</si>
  <si>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</si>
  <si>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</si>
  <si>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</si>
  <si>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</si>
  <si>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</si>
  <si>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</si>
  <si>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</si>
  <si>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</si>
  <si>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</si>
  <si>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</si>
  <si>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</si>
  <si>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</si>
  <si>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</si>
  <si>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</si>
  <si>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</si>
  <si>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</si>
  <si>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</si>
  <si>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</si>
  <si>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</si>
  <si>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</si>
  <si>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</si>
  <si>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</si>
  <si>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</si>
  <si>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</si>
  <si>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</si>
  <si>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</si>
  <si>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</si>
  <si>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</si>
  <si>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</si>
  <si>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</si>
  <si>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</si>
  <si>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</si>
  <si>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</si>
  <si>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</si>
  <si>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</si>
  <si>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</si>
  <si>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</si>
  <si>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</si>
  <si>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</si>
  <si>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</si>
  <si>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</si>
  <si>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</si>
  <si>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</si>
  <si>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</si>
  <si>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</si>
  <si>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</si>
  <si>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</si>
  <si>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</si>
  <si>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</si>
  <si>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</si>
  <si>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</si>
  <si>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</si>
  <si>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</si>
  <si>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</si>
  <si>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</si>
  <si>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</si>
  <si>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</si>
  <si>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</si>
  <si>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</si>
  <si>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</si>
  <si>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</si>
  <si>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</si>
  <si>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</si>
  <si>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</si>
  <si>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</si>
  <si>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</si>
  <si>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</si>
  <si>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</si>
  <si>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</si>
  <si>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</si>
  <si>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</si>
  <si>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</si>
  <si>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</si>
  <si>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</si>
  <si>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</si>
  <si>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</si>
  <si>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</si>
  <si>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</si>
  <si>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</si>
  <si>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</si>
  <si>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</si>
  <si>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</si>
  <si>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</si>
  <si>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</si>
  <si>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</si>
  <si>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</si>
  <si>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</si>
  <si>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</si>
  <si>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</si>
  <si>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</si>
  <si>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</si>
  <si>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</si>
  <si>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</si>
  <si>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</si>
  <si>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</si>
  <si>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</si>
  <si>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</si>
  <si>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</si>
  <si>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</si>
  <si>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</si>
  <si>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</si>
  <si>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</si>
  <si>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</si>
  <si>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</si>
  <si>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</si>
  <si>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</si>
  <si>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</si>
  <si>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</si>
  <si>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</si>
  <si>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</si>
  <si>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</si>
  <si>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</si>
  <si>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</si>
  <si>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</si>
  <si>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</si>
  <si>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</si>
  <si>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</si>
  <si>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</si>
  <si>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</si>
  <si>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</si>
  <si>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</si>
  <si>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</si>
  <si>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</si>
  <si>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</si>
  <si>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</si>
  <si>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</si>
  <si>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</si>
  <si>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</si>
  <si>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</si>
  <si>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</si>
  <si>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</si>
  <si>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</si>
  <si>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</si>
  <si>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</si>
  <si>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</si>
  <si>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</si>
  <si>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</si>
  <si>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</si>
  <si>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</si>
  <si>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</si>
  <si>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</si>
  <si>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</si>
  <si>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</si>
  <si>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</si>
  <si>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</si>
  <si>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</si>
  <si>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</si>
  <si>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</si>
  <si>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</si>
  <si>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</si>
  <si>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</si>
  <si>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</si>
  <si>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</si>
  <si>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</si>
  <si>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</si>
  <si>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</si>
  <si>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</si>
  <si>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</si>
  <si>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</si>
  <si>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</si>
  <si>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</si>
  <si>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</si>
  <si>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</si>
  <si>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</si>
  <si>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</si>
  <si>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</si>
  <si>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</si>
  <si>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</si>
  <si>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</si>
  <si>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</si>
  <si>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</si>
  <si>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</si>
  <si>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</si>
  <si>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</si>
  <si>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</si>
  <si>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</si>
  <si>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</si>
  <si>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</si>
  <si>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</si>
  <si>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</si>
  <si>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</si>
  <si>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</si>
  <si>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</si>
  <si>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</si>
  <si>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</si>
  <si>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</si>
  <si>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</si>
  <si>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</si>
  <si>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</si>
  <si>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</si>
  <si>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</si>
  <si>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</si>
  <si>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</si>
  <si>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</si>
  <si>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</si>
  <si>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</si>
  <si>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</si>
  <si>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</si>
  <si>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</si>
  <si>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</si>
  <si>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</si>
  <si>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</si>
  <si>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</si>
  <si>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</si>
  <si>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</si>
  <si>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</si>
  <si>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</si>
  <si>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</si>
  <si>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</si>
  <si>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</si>
  <si>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</si>
  <si>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</si>
  <si>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</si>
  <si>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</si>
  <si>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</si>
  <si>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</si>
  <si>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</si>
  <si>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</si>
  <si>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</si>
  <si>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</si>
  <si>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</si>
  <si>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</si>
  <si>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</si>
  <si>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</si>
  <si>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</si>
  <si>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</si>
  <si>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</si>
  <si>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</si>
  <si>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</si>
  <si>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</si>
  <si>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</si>
  <si>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</si>
  <si>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</si>
  <si>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</si>
  <si>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</si>
  <si>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</si>
  <si>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</si>
  <si>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</si>
  <si>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</si>
  <si>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</si>
  <si>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</si>
  <si>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</si>
  <si>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</si>
  <si>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</si>
  <si>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</si>
  <si>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</si>
  <si>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</si>
  <si>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</si>
  <si>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</si>
  <si>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</si>
  <si>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</si>
  <si>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</si>
  <si>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</si>
  <si>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</si>
  <si>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</si>
  <si>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</si>
  <si>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</si>
  <si>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</si>
  <si>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</si>
  <si>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</si>
  <si>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</si>
  <si>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</si>
  <si>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</si>
  <si>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</si>
  <si>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</si>
  <si>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</si>
  <si>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</si>
  <si>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</si>
  <si>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</si>
  <si>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</si>
  <si>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</si>
  <si>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</si>
  <si>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</si>
  <si>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</si>
  <si>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</si>
  <si>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</si>
  <si>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</si>
  <si>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</si>
  <si>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</si>
  <si>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</si>
  <si>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</si>
  <si>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</si>
  <si>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</si>
  <si>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</si>
  <si>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</si>
  <si>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</si>
  <si>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</si>
  <si>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</si>
  <si>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</si>
  <si>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</si>
  <si>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</si>
  <si>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</si>
  <si>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</si>
  <si>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</si>
  <si>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</si>
  <si>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</si>
  <si>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</si>
  <si>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</si>
  <si>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</si>
  <si>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</si>
  <si>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</si>
  <si>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</si>
  <si>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</si>
  <si>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</si>
  <si>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</si>
  <si>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</si>
  <si>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</si>
  <si>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</si>
  <si>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</si>
  <si>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</si>
  <si>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</si>
  <si>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</si>
  <si>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</si>
  <si>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</si>
  <si>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</si>
  <si>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</si>
  <si>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</si>
  <si>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</si>
  <si>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</si>
  <si>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</si>
  <si>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</si>
  <si>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</si>
  <si>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</si>
  <si>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</si>
  <si>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</si>
  <si>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</si>
  <si>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</si>
  <si>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</si>
  <si>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</si>
  <si>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</si>
  <si>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</si>
  <si>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</si>
  <si>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</si>
  <si>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</si>
  <si>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</si>
  <si>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</si>
  <si>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</si>
  <si>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</si>
  <si>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</si>
  <si>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</si>
  <si>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</si>
  <si>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</si>
  <si>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</si>
  <si>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</si>
  <si>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</si>
  <si>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</si>
  <si>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</si>
  <si>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</si>
  <si>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</si>
  <si>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</si>
  <si>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</si>
  <si>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</si>
  <si>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</si>
  <si>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</si>
  <si>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</si>
  <si>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</si>
  <si>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</si>
  <si>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</si>
  <si>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</si>
  <si>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</si>
  <si>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</si>
  <si>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</si>
  <si>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</si>
  <si>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</si>
  <si>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</si>
  <si>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</si>
  <si>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</si>
  <si>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</si>
  <si>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</si>
  <si>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</si>
  <si>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</si>
  <si>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</si>
  <si>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</si>
  <si>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</si>
  <si>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</si>
  <si>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</si>
  <si>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</si>
  <si>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</si>
  <si>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</si>
  <si>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</si>
  <si>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</si>
  <si>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</si>
  <si>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</si>
  <si>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</si>
  <si>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</si>
  <si>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</si>
  <si>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</si>
  <si>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</si>
  <si>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</si>
  <si>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</si>
  <si>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</si>
  <si>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</si>
  <si>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</si>
  <si>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</si>
  <si>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</si>
  <si>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</si>
  <si>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</si>
  <si>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</si>
  <si>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</si>
  <si>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</si>
  <si>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</si>
  <si>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</si>
  <si>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</si>
  <si>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</si>
  <si>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</si>
  <si>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</si>
  <si>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</si>
  <si>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</si>
  <si>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</si>
  <si>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</si>
  <si>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</si>
  <si>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</si>
  <si>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</si>
  <si>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</si>
  <si>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</si>
  <si>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</si>
  <si>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</si>
  <si>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</si>
  <si>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</si>
  <si>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</si>
  <si>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</si>
  <si>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</si>
  <si>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</si>
  <si>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</si>
  <si>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</si>
  <si>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</si>
  <si>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</si>
  <si>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</si>
  <si>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</si>
  <si>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</si>
  <si>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</si>
  <si>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</si>
  <si>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</si>
  <si>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</si>
  <si>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</si>
  <si>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</si>
  <si>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</si>
  <si>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</si>
  <si>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</si>
  <si>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</si>
  <si>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</si>
  <si>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</si>
  <si>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</si>
  <si>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</si>
  <si>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</si>
  <si>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</si>
  <si>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</si>
  <si>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</si>
  <si>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</si>
  <si>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</si>
  <si>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</si>
  <si>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</si>
  <si>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</si>
  <si>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</si>
  <si>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</si>
  <si>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</si>
  <si>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</si>
  <si>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</si>
  <si>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</si>
  <si>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</si>
  <si>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</si>
  <si>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</si>
  <si>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</si>
  <si>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</si>
  <si>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</si>
  <si>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</si>
  <si>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</si>
  <si>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</si>
  <si>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</si>
  <si>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</si>
  <si>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</si>
  <si>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</si>
  <si>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</si>
  <si>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</si>
  <si>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</si>
  <si>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</si>
  <si>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</si>
  <si>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</si>
  <si>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</si>
  <si>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</si>
  <si>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</si>
  <si>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</si>
  <si>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</si>
  <si>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</si>
  <si>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</si>
  <si>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</si>
  <si>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</si>
  <si>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</si>
  <si>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</si>
  <si>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</si>
  <si>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</si>
  <si>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</si>
  <si>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</si>
  <si>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</si>
  <si>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</si>
  <si>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</si>
  <si>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</si>
  <si>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</si>
  <si>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</si>
  <si>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</si>
  <si>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</si>
  <si>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</si>
  <si>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</si>
  <si>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</si>
  <si>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</si>
  <si>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</si>
  <si>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</si>
  <si>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</si>
  <si>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</si>
  <si>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</si>
  <si>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</si>
  <si>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</si>
  <si>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</si>
  <si>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</si>
  <si>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</si>
  <si>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</si>
  <si>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</si>
  <si>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</si>
  <si>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</si>
  <si>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</si>
  <si>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</si>
  <si>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</si>
  <si>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</si>
  <si>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</si>
  <si>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</si>
  <si>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</si>
  <si>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</si>
  <si>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</si>
  <si>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</si>
  <si>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</si>
  <si>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</si>
  <si>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</si>
  <si>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</si>
  <si>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</si>
  <si>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</si>
  <si>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</si>
  <si>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</si>
  <si>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</si>
  <si>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</si>
  <si>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</si>
  <si>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</si>
  <si>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</si>
  <si>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</si>
  <si>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</si>
  <si>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</si>
  <si>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</si>
  <si>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</si>
  <si>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</si>
  <si>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</si>
  <si>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</si>
  <si>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</si>
  <si>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</si>
  <si>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</si>
  <si>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</si>
  <si>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</si>
  <si>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</si>
  <si>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</si>
  <si>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</si>
  <si>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</si>
  <si>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</si>
  <si>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</si>
  <si>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</si>
  <si>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</si>
  <si>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</si>
  <si>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</si>
  <si>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</si>
  <si>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</si>
  <si>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</si>
  <si>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</si>
  <si>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</si>
  <si>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</si>
  <si>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</si>
  <si>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</si>
  <si>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</si>
  <si>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</si>
  <si>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</si>
  <si>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</si>
  <si>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</si>
  <si>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</si>
  <si>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</si>
  <si>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</si>
  <si>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</si>
  <si>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</si>
  <si>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</si>
  <si>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</si>
  <si>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</si>
  <si>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</si>
  <si>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</si>
  <si>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</si>
  <si>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</si>
  <si>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</si>
  <si>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</si>
  <si>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</si>
  <si>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</si>
  <si>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</si>
  <si>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</si>
  <si>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</si>
  <si>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</si>
  <si>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</si>
  <si>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</si>
  <si>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</si>
  <si>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</si>
  <si>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</si>
  <si>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</si>
  <si>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</si>
  <si>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</si>
  <si>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</si>
  <si>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</si>
  <si>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</si>
  <si>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</si>
  <si>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</si>
  <si>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</si>
  <si>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</si>
  <si>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</si>
  <si>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</si>
  <si>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</si>
  <si>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</si>
  <si>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</si>
  <si>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</si>
  <si>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</si>
  <si>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</si>
  <si>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</si>
  <si>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</si>
  <si>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</si>
  <si>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</si>
  <si>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</si>
  <si>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</si>
  <si>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</si>
  <si>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</si>
  <si>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</si>
  <si>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</si>
  <si>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</si>
  <si>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</si>
  <si>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</si>
  <si>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</si>
  <si>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</si>
  <si>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</si>
  <si>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</si>
  <si>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</si>
  <si>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</si>
  <si>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</si>
  <si>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</si>
  <si>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</si>
  <si>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</si>
  <si>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</si>
  <si>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</si>
  <si>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</si>
  <si>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</si>
  <si>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</si>
  <si>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</si>
  <si>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</si>
  <si>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</si>
  <si>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</si>
  <si>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</si>
  <si>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</si>
  <si>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</si>
  <si>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</si>
  <si>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</si>
  <si>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</si>
  <si>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</si>
  <si>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</si>
  <si>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</si>
  <si>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</si>
  <si>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</si>
  <si>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</si>
  <si>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</si>
  <si>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</si>
  <si>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</si>
  <si>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</si>
  <si>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</si>
  <si>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</si>
  <si>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</si>
  <si>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</si>
  <si>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</si>
  <si>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</si>
  <si>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</si>
  <si>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</si>
  <si>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</si>
  <si>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</si>
  <si>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</si>
  <si>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</si>
  <si>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</si>
  <si>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</si>
  <si>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</si>
  <si>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</si>
  <si>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</si>
  <si>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</si>
  <si>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</si>
  <si>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</si>
  <si>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</si>
  <si>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</si>
  <si>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</si>
  <si>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</si>
  <si>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</si>
  <si>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</si>
  <si>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</si>
  <si>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</si>
  <si>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</si>
  <si>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</si>
  <si>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</si>
  <si>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</si>
  <si>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</si>
  <si>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</si>
  <si>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</si>
  <si>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</si>
  <si>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</si>
  <si>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</si>
  <si>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</si>
  <si>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</si>
  <si>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</si>
  <si>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</si>
  <si>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</si>
  <si>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</si>
  <si>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</si>
  <si>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</si>
  <si>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</si>
  <si>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</si>
  <si>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</si>
  <si>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</si>
  <si>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</si>
  <si>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</si>
  <si>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</si>
  <si>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</si>
  <si>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</si>
  <si>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</si>
  <si>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</si>
  <si>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</si>
  <si>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</si>
  <si>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</si>
  <si>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</si>
  <si>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</si>
  <si>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</si>
  <si>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</si>
  <si>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</si>
  <si>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</si>
  <si>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</si>
  <si>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</si>
  <si>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</si>
  <si>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</si>
  <si>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</si>
  <si>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</si>
  <si>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</si>
  <si>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</si>
  <si>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</si>
  <si>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</si>
  <si>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</si>
  <si>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</si>
  <si>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</si>
  <si>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</si>
  <si>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</si>
  <si>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</si>
  <si>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</si>
  <si>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</si>
  <si>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</si>
  <si>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</si>
  <si>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</si>
  <si>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</si>
  <si>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</si>
  <si>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</si>
  <si>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</si>
  <si>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</si>
  <si>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</si>
  <si>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</si>
  <si>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</si>
  <si>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</si>
  <si>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</si>
  <si>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</si>
  <si>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</si>
  <si>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</si>
  <si>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</si>
  <si>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</si>
  <si>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</si>
  <si>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</si>
  <si>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</si>
  <si>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</si>
  <si>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</si>
  <si>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</si>
  <si>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</si>
  <si>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</si>
  <si>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</si>
  <si>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</si>
  <si>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</si>
  <si>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</si>
  <si>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</si>
  <si>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</si>
  <si>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</si>
  <si>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</si>
  <si>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</si>
  <si>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</si>
  <si>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</si>
  <si>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</si>
  <si>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</si>
  <si>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</si>
  <si>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</si>
  <si>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</si>
  <si>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</si>
  <si>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</si>
  <si>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</si>
  <si>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</si>
  <si>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</si>
  <si>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</si>
  <si>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</si>
  <si>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</si>
  <si>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</si>
  <si>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</si>
  <si>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</si>
  <si>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</si>
  <si>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</si>
  <si>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</si>
  <si>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</si>
  <si>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</si>
  <si>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</si>
  <si>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</si>
  <si>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</si>
  <si>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</si>
  <si>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</si>
  <si>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</si>
  <si>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</si>
  <si>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</si>
  <si>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</si>
  <si>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</si>
  <si>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</si>
  <si>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</si>
  <si>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</si>
  <si>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</si>
  <si>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</si>
  <si>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</si>
  <si>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</si>
  <si>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</si>
  <si>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</si>
  <si>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</si>
  <si>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</si>
  <si>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</si>
  <si>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</si>
  <si>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</si>
  <si>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</si>
  <si>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</si>
  <si>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</si>
  <si>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</si>
  <si>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</si>
  <si>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</si>
  <si>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</si>
  <si>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</si>
  <si>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</si>
  <si>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</si>
  <si>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</si>
  <si>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</si>
  <si>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</si>
  <si>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</si>
  <si>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</si>
  <si>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</si>
  <si>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</si>
  <si>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</si>
  <si>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</si>
  <si>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</si>
  <si>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</si>
  <si>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</si>
  <si>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</si>
  <si>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</si>
  <si>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</si>
  <si>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</si>
  <si>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</si>
  <si>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</si>
  <si>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</si>
  <si>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</si>
  <si>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</si>
  <si>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</si>
  <si>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</si>
  <si>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</si>
  <si>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</si>
  <si>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</si>
  <si>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</si>
  <si>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</si>
  <si>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</si>
  <si>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</si>
  <si>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</si>
  <si>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</si>
  <si>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</si>
  <si>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</si>
  <si>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</si>
  <si>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</si>
  <si>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</si>
  <si>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</si>
  <si>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</si>
  <si>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</si>
  <si>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</si>
  <si>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</si>
  <si>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</si>
  <si>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</si>
  <si>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</si>
  <si>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</si>
  <si>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</si>
  <si>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</si>
  <si>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</si>
  <si>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</si>
  <si>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</si>
  <si>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</si>
  <si>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</si>
  <si>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</si>
  <si>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</si>
  <si>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</si>
  <si>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</si>
  <si>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</si>
  <si>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</si>
  <si>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</si>
  <si>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</si>
  <si>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</si>
  <si>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</si>
  <si>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</si>
  <si>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</si>
  <si>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</si>
  <si>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</si>
  <si>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</si>
  <si>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</si>
  <si>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</si>
  <si>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</si>
  <si>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</si>
  <si>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</si>
  <si>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</si>
  <si>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</si>
  <si>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</si>
  <si>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</si>
  <si>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</si>
  <si>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</si>
  <si>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</si>
  <si>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</si>
  <si>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</si>
  <si>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</si>
  <si>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</si>
  <si>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</si>
  <si>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</si>
  <si>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</si>
  <si>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</si>
  <si>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</si>
  <si>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</si>
  <si>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</si>
  <si>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</si>
  <si>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</si>
  <si>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</si>
  <si>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</si>
  <si>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</si>
  <si>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</si>
  <si>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</si>
  <si>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</si>
  <si>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</si>
  <si>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</si>
  <si>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</si>
  <si>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</si>
  <si>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</si>
  <si>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</si>
  <si>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</si>
  <si>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</si>
  <si>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</si>
  <si>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</si>
  <si>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</si>
  <si>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</si>
  <si>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</si>
  <si>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</si>
  <si>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</si>
  <si>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</si>
  <si>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</si>
  <si>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</si>
  <si>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</si>
  <si>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</si>
  <si>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</si>
  <si>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</si>
  <si>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</si>
  <si>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</si>
  <si>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</si>
  <si>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</si>
  <si>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</si>
  <si>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</si>
  <si>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</si>
  <si>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</si>
  <si>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</si>
  <si>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</si>
  <si>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</si>
  <si>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</si>
  <si>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</si>
  <si>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</si>
  <si>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</si>
  <si>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</si>
  <si>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</si>
  <si>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</si>
  <si>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</si>
  <si>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</si>
  <si>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</si>
  <si>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</si>
  <si>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</si>
  <si>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</si>
  <si>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</si>
  <si>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</si>
  <si>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</si>
  <si>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</si>
  <si>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</si>
  <si>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</si>
  <si>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</si>
  <si>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</si>
  <si>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</si>
  <si>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</si>
  <si>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</si>
  <si>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</si>
  <si>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</si>
  <si>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</si>
  <si>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</si>
  <si>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</si>
  <si>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</si>
  <si>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</si>
  <si>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</si>
  <si>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</si>
  <si>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</si>
  <si>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</si>
  <si>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</si>
  <si>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</si>
  <si>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</si>
  <si>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</si>
  <si>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</si>
  <si>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</si>
  <si>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</si>
  <si>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</si>
  <si>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</si>
  <si>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</si>
  <si>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</si>
  <si>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</si>
  <si>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</si>
  <si>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</si>
  <si>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</si>
  <si>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</si>
  <si>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</si>
  <si>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</si>
  <si>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</si>
  <si>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</si>
  <si>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</si>
  <si>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</si>
  <si>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</si>
  <si>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</si>
  <si>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</si>
  <si>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</si>
  <si>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</si>
  <si>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</si>
  <si>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</si>
  <si>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</si>
  <si>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</si>
  <si>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</si>
  <si>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</si>
  <si>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</si>
  <si>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</si>
  <si>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</si>
  <si>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</si>
  <si>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</si>
  <si>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</si>
  <si>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</si>
  <si>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</si>
  <si>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</si>
  <si>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</si>
  <si>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</si>
  <si>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</si>
  <si>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</si>
  <si>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</si>
  <si>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</si>
  <si>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</si>
  <si>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</si>
  <si>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</si>
  <si>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</si>
  <si>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</si>
  <si>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</si>
  <si>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</si>
  <si>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</si>
  <si>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</si>
  <si>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</si>
  <si>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</si>
  <si>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</si>
  <si>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</si>
  <si>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</si>
  <si>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</si>
  <si>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</si>
  <si>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</si>
  <si>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</si>
  <si>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</si>
  <si>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</si>
  <si>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</si>
  <si>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</si>
  <si>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</si>
  <si>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</si>
  <si>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</si>
  <si>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</si>
  <si>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</si>
  <si>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</si>
  <si>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</si>
  <si>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</si>
  <si>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</si>
  <si>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</si>
  <si>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</si>
  <si>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</si>
  <si>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</si>
  <si>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</si>
  <si>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</si>
  <si>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</si>
  <si>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</si>
  <si>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</si>
  <si>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</si>
  <si>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</si>
  <si>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</si>
  <si>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</si>
  <si>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</si>
  <si>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</si>
  <si>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</si>
  <si>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</si>
  <si>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</si>
  <si>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</si>
  <si>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</si>
  <si>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</si>
  <si>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</si>
  <si>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</si>
  <si>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</si>
  <si>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</si>
  <si>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</si>
  <si>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</si>
  <si>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</si>
  <si>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</si>
  <si>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</si>
  <si>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</si>
  <si>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</si>
  <si>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</si>
  <si>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</si>
  <si>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</si>
  <si>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</si>
  <si>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</si>
  <si>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</si>
  <si>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</si>
  <si>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</si>
  <si>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</si>
  <si>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</si>
  <si>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</si>
  <si>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</si>
  <si>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</si>
  <si>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</si>
  <si>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</si>
  <si>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</si>
  <si>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</si>
  <si>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</si>
  <si>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</si>
  <si>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</si>
  <si>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</si>
  <si>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</si>
  <si>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</si>
  <si>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</si>
  <si>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</si>
  <si>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</si>
  <si>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</si>
  <si>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</si>
  <si>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</si>
  <si>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</si>
  <si>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</si>
  <si>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</si>
  <si>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</si>
  <si>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</si>
  <si>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</si>
  <si>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</si>
  <si>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</si>
  <si>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</si>
  <si>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</si>
  <si>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</si>
  <si>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</si>
  <si>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</si>
  <si>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</si>
  <si>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</si>
  <si>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</si>
  <si>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</si>
  <si>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</si>
  <si>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</si>
  <si>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</si>
  <si>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</si>
  <si>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</si>
  <si>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</si>
  <si>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</si>
  <si>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</si>
  <si>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</si>
  <si>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</si>
  <si>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</si>
  <si>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</si>
  <si>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</si>
  <si>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</si>
  <si>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</si>
  <si>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</si>
  <si>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</si>
  <si>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</si>
  <si>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</si>
  <si>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</si>
  <si>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</si>
  <si>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</si>
  <si>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</si>
  <si>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</si>
  <si>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</si>
  <si>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</si>
  <si>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</si>
  <si>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</si>
  <si>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</si>
  <si>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</si>
  <si>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</si>
  <si>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</si>
  <si>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</si>
  <si>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</si>
  <si>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</si>
  <si>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</si>
  <si>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</si>
  <si>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</si>
  <si>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</si>
  <si>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</si>
  <si>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</si>
  <si>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</si>
  <si>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</si>
  <si>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</si>
  <si>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</si>
  <si>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</si>
  <si>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</si>
  <si>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</si>
  <si>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</si>
  <si>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</si>
  <si>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</si>
  <si>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</si>
  <si>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</si>
  <si>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</si>
  <si>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</si>
  <si>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</si>
  <si>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</si>
  <si>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</si>
  <si>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</si>
  <si>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</si>
  <si>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</si>
  <si>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</si>
  <si>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</si>
  <si>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</si>
  <si>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</si>
  <si>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</si>
  <si>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</si>
  <si>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</si>
  <si>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</si>
  <si>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</si>
  <si>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</si>
  <si>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</si>
  <si>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</si>
  <si>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</si>
  <si>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</si>
  <si>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</si>
  <si>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</si>
  <si>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</si>
  <si>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</si>
  <si>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</si>
  <si>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</si>
  <si>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</si>
  <si>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</si>
  <si>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</si>
  <si>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</si>
  <si>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</si>
  <si>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</si>
  <si>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</si>
  <si>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</si>
  <si>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</si>
  <si>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</si>
  <si>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</si>
  <si>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</si>
  <si>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</si>
  <si>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</si>
  <si>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</si>
  <si>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</si>
  <si>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</si>
  <si>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</si>
  <si>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</si>
  <si>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</si>
  <si>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</si>
  <si>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</si>
  <si>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</si>
  <si>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</si>
  <si>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</si>
  <si>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</si>
  <si>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</si>
  <si>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</si>
  <si>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</si>
  <si>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</si>
  <si>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</si>
  <si>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</si>
  <si>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</si>
  <si>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</si>
  <si>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</si>
  <si>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</si>
  <si>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</si>
  <si>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</si>
  <si>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</si>
  <si>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</si>
  <si>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</si>
  <si>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</si>
  <si>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</si>
  <si>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</si>
  <si>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</si>
  <si>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</si>
  <si>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</si>
  <si>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</si>
  <si>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</si>
  <si>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</si>
  <si>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</si>
  <si>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</si>
  <si>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</si>
  <si>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</si>
  <si>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</si>
  <si>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</si>
  <si>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</si>
  <si>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</si>
  <si>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</si>
  <si>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</si>
  <si>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</si>
  <si>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</si>
  <si>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</si>
  <si>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</si>
  <si>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</si>
  <si>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</si>
  <si>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</si>
  <si>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</si>
  <si>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</si>
  <si>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</si>
  <si>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</si>
  <si>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</si>
  <si>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</si>
  <si>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</si>
  <si>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</si>
  <si>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</si>
  <si>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</si>
  <si>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</si>
  <si>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</si>
  <si>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</si>
  <si>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</si>
  <si>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</si>
  <si>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</si>
  <si>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</si>
  <si>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</si>
  <si>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</si>
  <si>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</si>
  <si>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</si>
  <si>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</si>
  <si>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</si>
  <si>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</si>
  <si>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</si>
  <si>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</si>
  <si>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</si>
  <si>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</si>
  <si>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</si>
  <si>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</si>
  <si>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</si>
  <si>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</si>
  <si>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</si>
  <si>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</si>
  <si>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</si>
  <si>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</si>
  <si>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</si>
  <si>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</si>
  <si>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</si>
  <si>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</si>
  <si>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</si>
  <si>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</si>
  <si>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</si>
  <si>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</si>
  <si>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</si>
  <si>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</si>
  <si>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</si>
  <si>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</si>
  <si>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</si>
  <si>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</si>
  <si>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</si>
  <si>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</si>
  <si>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</si>
  <si>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</si>
  <si>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</si>
  <si>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</si>
  <si>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</si>
  <si>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</si>
  <si>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</si>
  <si>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</si>
  <si>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</si>
  <si>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</si>
  <si>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</si>
  <si>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</si>
  <si>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</si>
  <si>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</si>
  <si>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</si>
  <si>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</si>
  <si>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</si>
  <si>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</si>
  <si>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</si>
  <si>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</si>
  <si>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</si>
  <si>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</si>
  <si>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</si>
  <si>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</si>
  <si>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</si>
  <si>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</si>
  <si>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</si>
  <si>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</si>
  <si>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</si>
  <si>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</si>
  <si>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</si>
  <si>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</si>
  <si>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</si>
  <si>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</si>
  <si>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</si>
  <si>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</si>
  <si>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</si>
  <si>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</si>
  <si>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</si>
  <si>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</si>
  <si>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</si>
  <si>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</si>
  <si>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</si>
  <si>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</si>
  <si>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</si>
  <si>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</si>
  <si>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</si>
  <si>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</si>
  <si>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</si>
  <si>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</si>
  <si>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</si>
  <si>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</si>
  <si>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</si>
  <si>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</si>
  <si>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</si>
  <si>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</si>
  <si>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</si>
  <si>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</si>
  <si>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</si>
  <si>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</si>
  <si>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</si>
  <si>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</si>
  <si>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</si>
  <si>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</si>
  <si>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</si>
  <si>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</si>
  <si>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</si>
  <si>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</si>
  <si>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</si>
  <si>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</si>
  <si>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</si>
  <si>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</si>
  <si>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</si>
  <si>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</si>
  <si>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</si>
  <si>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</si>
  <si>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</si>
  <si>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</si>
  <si>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</si>
  <si>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</si>
  <si>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</si>
  <si>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</si>
  <si>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</si>
  <si>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</si>
  <si>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</si>
  <si>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</si>
  <si>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</si>
  <si>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</si>
  <si>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</si>
  <si>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</si>
  <si>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</si>
  <si>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</si>
  <si>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</si>
  <si>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</si>
  <si>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</si>
  <si>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</si>
  <si>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</si>
  <si>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</si>
  <si>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</si>
  <si>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</si>
  <si>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</si>
  <si>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</si>
  <si>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</si>
  <si>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</si>
  <si>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</si>
  <si>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</si>
  <si>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</si>
  <si>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</si>
  <si>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</si>
  <si>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</si>
  <si>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</si>
  <si>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</si>
  <si>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</si>
  <si>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</si>
  <si>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</si>
  <si>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</si>
  <si>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</si>
  <si>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</si>
  <si>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</si>
  <si>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</si>
  <si>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</si>
  <si>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</si>
  <si>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</si>
  <si>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</si>
  <si>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</si>
  <si>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</si>
  <si>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</si>
  <si>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</si>
  <si>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</si>
  <si>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</si>
  <si>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</si>
  <si>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</si>
  <si>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</si>
  <si>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</si>
  <si>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</si>
  <si>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</si>
  <si>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</si>
  <si>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</si>
  <si>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</si>
  <si>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</si>
  <si>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</si>
  <si>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</si>
  <si>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</si>
  <si>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</si>
  <si>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</si>
  <si>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</si>
  <si>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</si>
  <si>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</si>
  <si>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</si>
  <si>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</si>
  <si>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</si>
  <si>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</si>
  <si>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</si>
  <si>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</si>
  <si>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</si>
  <si>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</si>
  <si>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</si>
  <si>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</si>
  <si>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</si>
  <si>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</si>
  <si>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</si>
  <si>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</si>
  <si>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</si>
  <si>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</si>
  <si>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</si>
  <si>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</si>
  <si>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</si>
  <si>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</si>
  <si>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</si>
  <si>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</si>
  <si>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</si>
  <si>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</si>
  <si>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</si>
  <si>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</si>
  <si>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</si>
  <si>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</si>
  <si>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</si>
  <si>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</si>
  <si>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</si>
  <si>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</si>
  <si>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</si>
  <si>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</si>
  <si>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</si>
  <si>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</si>
  <si>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</si>
  <si>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</si>
  <si>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</si>
  <si>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</si>
  <si>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</si>
  <si>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</si>
  <si>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</si>
  <si>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</si>
  <si>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</si>
  <si>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</si>
  <si>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</si>
  <si>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</si>
  <si>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</si>
  <si>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</si>
  <si>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</si>
  <si>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</si>
  <si>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</si>
  <si>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</si>
  <si>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</si>
  <si>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</si>
  <si>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</si>
  <si>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</si>
  <si>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</si>
  <si>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</si>
  <si>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</si>
  <si>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</si>
  <si>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</si>
  <si>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</si>
  <si>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</si>
  <si>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</si>
  <si>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</si>
  <si>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</si>
  <si>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</si>
  <si>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</si>
  <si>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</si>
  <si>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</si>
  <si>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</si>
  <si>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</si>
  <si>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</si>
  <si>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</si>
  <si>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</si>
  <si>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</si>
  <si>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</si>
  <si>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</si>
  <si>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</si>
  <si>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</si>
  <si>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</si>
  <si>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</si>
  <si>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</si>
  <si>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</si>
  <si>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</si>
  <si>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</si>
  <si>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</si>
  <si>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</si>
  <si>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</si>
  <si>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</si>
  <si>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</si>
  <si>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</si>
  <si>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</si>
  <si>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</si>
  <si>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</si>
  <si>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</si>
  <si>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</si>
  <si>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</si>
  <si>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</si>
  <si>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</si>
  <si>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</si>
  <si>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</si>
  <si>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</si>
  <si>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</si>
  <si>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</si>
  <si>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</si>
  <si>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</si>
  <si>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</si>
  <si>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</si>
  <si>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</si>
  <si>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</si>
  <si>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</si>
  <si>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</si>
  <si>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</si>
  <si>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</si>
  <si>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</si>
  <si>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</si>
  <si>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</si>
  <si>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</si>
  <si>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</si>
  <si>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</si>
  <si>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</si>
  <si>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</si>
  <si>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</si>
  <si>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</si>
  <si>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</si>
  <si>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</si>
  <si>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</si>
  <si>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</si>
  <si>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</si>
  <si>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</si>
  <si>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</si>
  <si>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</si>
  <si>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</si>
  <si>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</si>
  <si>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</si>
  <si>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</si>
  <si>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</si>
  <si>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</si>
  <si>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</si>
  <si>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</si>
  <si>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</si>
  <si>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</si>
  <si>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</si>
  <si>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</si>
  <si>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</si>
  <si>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</si>
  <si>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</si>
  <si>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</si>
  <si>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</si>
  <si>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</si>
  <si>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</si>
  <si>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</si>
  <si>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</si>
  <si>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</si>
  <si>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</si>
  <si>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</si>
  <si>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</si>
  <si>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</si>
  <si>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</si>
  <si>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</si>
  <si>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</si>
  <si>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</si>
  <si>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</si>
  <si>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</si>
  <si>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</si>
  <si>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</si>
  <si>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</si>
  <si>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</si>
  <si>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</si>
  <si>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</si>
  <si>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</si>
  <si>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</si>
  <si>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</si>
  <si>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</si>
  <si>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</si>
  <si>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</si>
  <si>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</si>
  <si>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</si>
  <si>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</si>
  <si>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</si>
  <si>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</si>
  <si>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</si>
  <si>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</si>
  <si>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</si>
  <si>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</si>
  <si>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</si>
  <si>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</si>
  <si>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</si>
  <si>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</si>
  <si>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</si>
  <si>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</si>
  <si>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</si>
  <si>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</si>
  <si>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</si>
  <si>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</si>
  <si>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</si>
  <si>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</si>
  <si>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</si>
  <si>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</si>
  <si>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</si>
  <si>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</si>
  <si>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</si>
  <si>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</si>
  <si>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</si>
  <si>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</si>
  <si>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</si>
  <si>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</si>
  <si>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</si>
  <si>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</si>
  <si>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</si>
  <si>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</si>
  <si>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</si>
  <si>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</si>
  <si>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</si>
  <si>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</si>
  <si>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</si>
  <si>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</si>
  <si>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</si>
  <si>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</si>
  <si>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</si>
  <si>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</si>
  <si>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</si>
  <si>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</si>
  <si>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</si>
  <si>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</si>
  <si>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</si>
  <si>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</si>
  <si>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</si>
  <si>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</si>
  <si>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</si>
  <si>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</si>
  <si>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</si>
  <si>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</si>
  <si>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</si>
  <si>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</si>
  <si>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</si>
  <si>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</si>
  <si>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</si>
  <si>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</si>
  <si>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</si>
  <si>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</si>
  <si>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</si>
  <si>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</si>
  <si>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</si>
  <si>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</si>
  <si>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</si>
  <si>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</si>
  <si>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</si>
  <si>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</si>
  <si>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</si>
  <si>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</si>
  <si>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</si>
  <si>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</si>
  <si>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</si>
  <si>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</si>
  <si>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</si>
  <si>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</si>
  <si>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</si>
  <si>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</si>
  <si>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</si>
  <si>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</si>
  <si>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</si>
  <si>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</si>
  <si>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</si>
  <si>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</si>
  <si>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</si>
  <si>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</si>
  <si>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</si>
  <si>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</si>
  <si>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</si>
  <si>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</si>
  <si>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</si>
  <si>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</si>
  <si>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</si>
  <si>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</si>
  <si>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</si>
  <si>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</si>
  <si>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</si>
  <si>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</si>
  <si>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</si>
  <si>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</si>
  <si>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</si>
  <si>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</si>
  <si>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</si>
  <si>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</si>
  <si>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</si>
  <si>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</si>
  <si>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</si>
  <si>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</si>
  <si>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</si>
  <si>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</si>
  <si>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</si>
  <si>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</si>
  <si>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</si>
  <si>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</si>
  <si>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</si>
  <si>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</si>
  <si>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</si>
  <si>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</si>
  <si>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</si>
  <si>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</si>
  <si>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</si>
  <si>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</si>
  <si>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</si>
  <si>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</si>
  <si>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</si>
  <si>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</si>
  <si>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</si>
  <si>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</si>
  <si>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</si>
  <si>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</si>
  <si>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</si>
  <si>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</si>
  <si>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</si>
  <si>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</si>
  <si>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</si>
  <si>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</si>
  <si>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</si>
  <si>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</si>
  <si>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</si>
  <si>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</si>
  <si>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</si>
  <si>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</si>
  <si>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</si>
  <si>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</si>
  <si>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</si>
  <si>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</si>
  <si>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</si>
  <si>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</si>
  <si>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</si>
  <si>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</si>
  <si>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</si>
  <si>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</si>
  <si>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</si>
  <si>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</si>
  <si>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</si>
  <si>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</si>
  <si>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</si>
  <si>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</si>
  <si>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</si>
  <si>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</si>
  <si>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</si>
  <si>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</si>
  <si>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</si>
  <si>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</si>
  <si>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</si>
  <si>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</si>
  <si>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</si>
  <si>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</si>
  <si>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</si>
  <si>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</si>
  <si>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</si>
  <si>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</si>
  <si>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</si>
  <si>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</si>
  <si>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</si>
  <si>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</si>
  <si>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</si>
  <si>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</si>
  <si>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</si>
  <si>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</si>
  <si>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</si>
  <si>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</si>
  <si>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</si>
  <si>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</si>
  <si>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</si>
  <si>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</si>
  <si>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</si>
  <si>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</si>
  <si>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</si>
  <si>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</si>
  <si>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</si>
  <si>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</si>
  <si>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</si>
  <si>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</si>
  <si>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</si>
  <si>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</si>
  <si>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</si>
  <si>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</si>
  <si>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</si>
  <si>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</si>
  <si>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</si>
  <si>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</si>
  <si>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</si>
  <si>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</si>
  <si>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</si>
  <si>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</si>
  <si>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</si>
  <si>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</si>
  <si>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</si>
  <si>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</si>
  <si>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</si>
  <si>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</si>
  <si>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</si>
  <si>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</si>
  <si>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</si>
  <si>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</si>
  <si>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</si>
  <si>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</si>
  <si>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</si>
  <si>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</si>
  <si>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</si>
  <si>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</si>
  <si>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</si>
  <si>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</si>
  <si>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</si>
  <si>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</si>
  <si>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</si>
  <si>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</si>
  <si>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</si>
  <si>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</si>
  <si>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</si>
  <si>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</si>
  <si>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</si>
  <si>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</si>
  <si>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</si>
  <si>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</si>
  <si>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</si>
  <si>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</si>
  <si>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</si>
  <si>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</si>
  <si>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</si>
  <si>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</si>
  <si>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</si>
  <si>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</si>
  <si>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</si>
  <si>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</si>
  <si>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</si>
  <si>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</si>
  <si>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</si>
  <si>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</si>
  <si>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</si>
  <si>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</si>
  <si>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</si>
  <si>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</si>
  <si>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</si>
  <si>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</si>
  <si>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</si>
  <si>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</si>
  <si>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</si>
  <si>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</si>
  <si>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</si>
  <si>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</si>
  <si>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</si>
  <si>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</si>
  <si>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</si>
  <si>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</si>
  <si>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</si>
  <si>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</si>
  <si>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</si>
  <si>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</si>
  <si>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</si>
  <si>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</si>
  <si>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</si>
  <si>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</si>
  <si>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</si>
  <si>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</si>
  <si>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</si>
  <si>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</si>
  <si>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</si>
  <si>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</si>
  <si>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</si>
  <si>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</si>
  <si>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</si>
  <si>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</si>
  <si>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</si>
  <si>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</si>
  <si>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</si>
  <si>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</si>
  <si>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</si>
  <si>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</si>
  <si>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</si>
  <si>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</si>
  <si>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</si>
  <si>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</si>
  <si>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</si>
  <si>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</si>
  <si>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</si>
  <si>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</si>
  <si>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</si>
  <si>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</si>
  <si>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</si>
  <si>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</si>
  <si>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</si>
  <si>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</si>
  <si>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</si>
  <si>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</si>
  <si>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</si>
  <si>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</si>
  <si>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</si>
  <si>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</si>
  <si>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</si>
  <si>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</si>
  <si>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</si>
  <si>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</si>
  <si>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</si>
  <si>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</si>
  <si>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</si>
  <si>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</si>
  <si>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</si>
  <si>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</si>
  <si>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</si>
  <si>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</si>
  <si>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</si>
  <si>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</si>
  <si>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</si>
  <si>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</si>
  <si>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</si>
  <si>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</si>
  <si>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</si>
  <si>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</si>
  <si>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</si>
  <si>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</si>
  <si>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</si>
  <si>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</si>
  <si>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</si>
  <si>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</si>
  <si>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</si>
  <si>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</si>
  <si>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</si>
  <si>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</si>
  <si>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</si>
  <si>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</si>
  <si>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</si>
  <si>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</si>
  <si>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</si>
  <si>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</si>
  <si>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</si>
  <si>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</si>
  <si>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</si>
  <si>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</si>
  <si>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</si>
  <si>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</si>
  <si>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</si>
  <si>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</si>
  <si>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</si>
  <si>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</si>
  <si>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</si>
  <si>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</si>
  <si>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</si>
  <si>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</si>
  <si>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</si>
  <si>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</si>
  <si>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</si>
  <si>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</si>
  <si>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</si>
  <si>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</si>
  <si>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</si>
  <si>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</si>
  <si>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</si>
  <si>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</si>
  <si>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</si>
  <si>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</si>
  <si>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</si>
  <si>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</si>
  <si>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</si>
  <si>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</si>
  <si>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</si>
  <si>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</si>
  <si>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</si>
  <si>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</si>
  <si>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</si>
  <si>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</si>
  <si>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</si>
  <si>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</si>
  <si>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</si>
  <si>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</si>
  <si>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</si>
  <si>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</si>
  <si>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</si>
  <si>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</si>
  <si>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</si>
  <si>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</si>
  <si>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</si>
  <si>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</si>
  <si>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</si>
  <si>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</si>
  <si>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</si>
  <si>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</si>
  <si>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</si>
  <si>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</si>
  <si>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</si>
  <si>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</si>
  <si>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</si>
  <si>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</si>
  <si>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</si>
  <si>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</si>
  <si>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</si>
  <si>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</si>
  <si>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</si>
  <si>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</si>
  <si>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</si>
  <si>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</si>
  <si>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</si>
  <si>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</si>
  <si>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</si>
  <si>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</si>
  <si>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</si>
  <si>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</si>
  <si>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</si>
  <si>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</si>
  <si>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</si>
  <si>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</si>
  <si>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</si>
  <si>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</si>
  <si>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</si>
  <si>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</si>
  <si>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</si>
  <si>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</si>
  <si>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</si>
  <si>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</si>
  <si>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</si>
  <si>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</si>
  <si>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</si>
  <si>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</si>
  <si>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</si>
  <si>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</si>
  <si>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</si>
  <si>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</si>
  <si>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</si>
  <si>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</si>
  <si>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</si>
  <si>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</si>
  <si>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</si>
  <si>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</si>
  <si>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</si>
  <si>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</si>
  <si>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</si>
  <si>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</si>
  <si>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</si>
  <si>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</si>
  <si>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</si>
  <si>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</si>
  <si>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</si>
  <si>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</si>
  <si>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</si>
  <si>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</si>
  <si>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</si>
  <si>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</si>
  <si>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</si>
  <si>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</si>
  <si>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</si>
  <si>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</si>
  <si>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</si>
  <si>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</si>
  <si>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</si>
  <si>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</si>
  <si>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</si>
  <si>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</si>
  <si>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</si>
  <si>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</si>
  <si>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</si>
  <si>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</si>
  <si>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</si>
  <si>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</si>
  <si>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</si>
  <si>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</si>
  <si>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</si>
  <si>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</si>
  <si>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</si>
  <si>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</si>
  <si>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</si>
  <si>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</si>
  <si>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</si>
  <si>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</si>
  <si>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</si>
  <si>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</si>
  <si>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</si>
  <si>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</si>
  <si>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</si>
  <si>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</si>
  <si>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</si>
  <si>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</si>
  <si>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</si>
  <si>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</si>
  <si>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</si>
  <si>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</si>
  <si>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</si>
  <si>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</si>
  <si>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</si>
  <si>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</si>
  <si>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</si>
  <si>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</si>
  <si>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</si>
  <si>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</si>
  <si>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</si>
  <si>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</si>
  <si>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</si>
  <si>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</si>
  <si>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</si>
  <si>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</si>
  <si>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</si>
  <si>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</si>
  <si>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</si>
  <si>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</si>
  <si>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</si>
  <si>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</si>
  <si>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</si>
  <si>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</si>
  <si>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</si>
  <si>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</si>
  <si>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</si>
  <si>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</si>
  <si>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</si>
  <si>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</si>
  <si>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</si>
  <si>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</si>
  <si>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</si>
  <si>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</si>
  <si>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</si>
  <si>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</si>
  <si>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</si>
  <si>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</si>
  <si>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</si>
  <si>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</si>
  <si>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</si>
  <si>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</si>
  <si>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</si>
  <si>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</si>
  <si>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</si>
  <si>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</si>
  <si>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</si>
  <si>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</si>
  <si>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</si>
  <si>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</si>
  <si>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</si>
  <si>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</si>
  <si>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</si>
  <si>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</si>
  <si>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</si>
  <si>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</si>
  <si>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</si>
  <si>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</si>
  <si>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</si>
  <si>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</si>
  <si>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</si>
  <si>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</si>
  <si>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</si>
  <si>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</si>
  <si>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</si>
  <si>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</si>
  <si>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</si>
  <si>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</si>
  <si>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</si>
  <si>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</si>
  <si>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</si>
  <si>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</si>
  <si>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</si>
  <si>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</si>
  <si>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</si>
  <si>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</si>
  <si>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</si>
  <si>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</si>
  <si>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</si>
  <si>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</si>
  <si>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</si>
  <si>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</si>
  <si>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</si>
  <si>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</si>
  <si>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</si>
  <si>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</si>
  <si>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</si>
  <si>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</si>
  <si>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</si>
  <si>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</si>
  <si>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</si>
  <si>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</si>
  <si>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</si>
  <si>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</si>
  <si>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</si>
  <si>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</si>
  <si>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</si>
  <si>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</si>
  <si>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</si>
  <si>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</si>
  <si>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</si>
  <si>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</si>
  <si>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</si>
  <si>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</si>
  <si>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</si>
  <si>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</si>
  <si>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</si>
  <si>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</si>
  <si>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</si>
  <si>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</si>
  <si>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</si>
  <si>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</si>
  <si>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</si>
  <si>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</si>
  <si>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</si>
  <si>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</si>
  <si>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</si>
  <si>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</si>
  <si>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</si>
  <si>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</si>
  <si>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</si>
  <si>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</si>
  <si>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</si>
  <si>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</si>
  <si>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</si>
  <si>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</si>
  <si>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</si>
  <si>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</si>
  <si>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</si>
  <si>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</si>
  <si>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</si>
  <si>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</si>
  <si>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</si>
  <si>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</si>
  <si>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</si>
  <si>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</si>
  <si>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</si>
  <si>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</si>
  <si>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</si>
  <si>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</si>
  <si>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</si>
  <si>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</si>
  <si>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</si>
  <si>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</si>
  <si>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</si>
  <si>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</si>
  <si>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</si>
  <si>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</si>
  <si>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</si>
  <si>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</si>
  <si>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</si>
  <si>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</si>
  <si>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</si>
  <si>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</si>
  <si>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</si>
  <si>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</si>
  <si>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</si>
  <si>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</si>
  <si>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</si>
  <si>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</si>
  <si>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</si>
  <si>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</si>
  <si>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</si>
  <si>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</si>
  <si>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</si>
  <si>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</si>
  <si>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</si>
  <si>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</si>
  <si>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</si>
  <si>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</si>
  <si>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</si>
  <si>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</si>
  <si>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</si>
  <si>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</si>
  <si>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</si>
  <si>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</si>
  <si>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</si>
  <si>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</si>
  <si>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</si>
  <si>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</si>
  <si>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</si>
  <si>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</si>
  <si>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</si>
  <si>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</si>
  <si>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</si>
  <si>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</si>
  <si>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</si>
  <si>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</si>
  <si>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</si>
  <si>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</si>
  <si>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</si>
  <si>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</si>
  <si>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</si>
  <si>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</si>
  <si>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</si>
  <si>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</si>
  <si>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</si>
  <si>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</si>
  <si>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</si>
  <si>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</si>
  <si>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</si>
  <si>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</si>
  <si>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</si>
  <si>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</si>
  <si>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</si>
  <si>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</si>
  <si>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</si>
  <si>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</si>
  <si>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</si>
  <si>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</si>
  <si>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</si>
  <si>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</si>
  <si>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</si>
  <si>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</si>
  <si>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</si>
  <si>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</si>
  <si>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</si>
  <si>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</si>
  <si>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</si>
  <si>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</si>
  <si>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</si>
  <si>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</si>
  <si>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</si>
  <si>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</si>
  <si>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</si>
  <si>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</si>
  <si>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</si>
  <si>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</si>
  <si>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</si>
  <si>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</si>
  <si>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</si>
  <si>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</si>
  <si>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</si>
  <si>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</si>
  <si>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</si>
  <si>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</si>
  <si>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</si>
  <si>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</si>
  <si>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</si>
  <si>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</si>
  <si>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</si>
  <si>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</si>
  <si>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</si>
  <si>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</si>
  <si>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</si>
  <si>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</si>
  <si>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</si>
  <si>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</si>
  <si>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</si>
  <si>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</si>
  <si>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</si>
  <si>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</si>
  <si>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</si>
  <si>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</si>
  <si>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</si>
  <si>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</si>
  <si>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</si>
  <si>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</si>
  <si>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</si>
  <si>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</si>
  <si>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</si>
  <si>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</si>
  <si>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</si>
  <si>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</si>
  <si>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</si>
  <si>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</si>
  <si>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</si>
  <si>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</si>
  <si>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</si>
  <si>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</si>
  <si>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</si>
  <si>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</si>
  <si>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</si>
  <si>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</si>
  <si>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</si>
  <si>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</si>
  <si>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</si>
  <si>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</si>
  <si>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</si>
  <si>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</si>
  <si>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</si>
  <si>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</si>
  <si>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</si>
  <si>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</si>
  <si>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</si>
  <si>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</si>
  <si>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</si>
  <si>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</si>
  <si>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</si>
  <si>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</si>
  <si>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</si>
  <si>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</si>
  <si>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</si>
  <si>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</si>
  <si>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</si>
  <si>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</si>
  <si>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</si>
  <si>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</si>
  <si>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</si>
  <si>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</si>
  <si>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</si>
  <si>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</si>
  <si>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</si>
  <si>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</si>
  <si>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</si>
  <si>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</si>
  <si>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</si>
  <si>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</si>
  <si>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</si>
  <si>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</si>
  <si>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</si>
  <si>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</si>
  <si>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</si>
  <si>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</si>
  <si>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</si>
  <si>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</si>
  <si>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</si>
  <si>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</si>
  <si>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</si>
  <si>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</si>
  <si>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</si>
  <si>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</si>
  <si>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</si>
  <si>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</si>
  <si>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</si>
  <si>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</si>
  <si>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</si>
  <si>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</si>
  <si>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</si>
  <si>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</si>
  <si>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</si>
  <si>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</si>
  <si>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</si>
  <si>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</si>
  <si>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</si>
  <si>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</si>
  <si>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</si>
  <si>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</si>
  <si>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</si>
  <si>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</si>
  <si>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</si>
  <si>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</si>
  <si>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</si>
  <si>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</si>
  <si>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</si>
  <si>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</si>
  <si>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</si>
  <si>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</si>
  <si>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</si>
  <si>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</si>
  <si>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</si>
  <si>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</si>
  <si>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</si>
  <si>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</si>
  <si>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</si>
  <si>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</si>
  <si>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</si>
  <si>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</si>
  <si>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</si>
  <si>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</si>
  <si>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</si>
  <si>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</si>
  <si>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</si>
  <si>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</si>
  <si>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</si>
  <si>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</si>
  <si>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</si>
  <si>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</si>
  <si>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</si>
  <si>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</si>
  <si>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</si>
  <si>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</si>
  <si>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</si>
  <si>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</si>
  <si>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</si>
  <si>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</si>
  <si>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</si>
  <si>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</si>
  <si>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</si>
  <si>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</si>
  <si>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</si>
  <si>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</si>
  <si>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</si>
  <si>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</si>
  <si>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</si>
  <si>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</si>
  <si>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</si>
  <si>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</si>
  <si>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</si>
  <si>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</si>
  <si>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</si>
  <si>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</si>
  <si>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</si>
  <si>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</si>
  <si>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</si>
  <si>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</si>
  <si>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</si>
  <si>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</si>
  <si>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</si>
  <si>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</si>
  <si>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</si>
  <si>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</si>
  <si>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</si>
  <si>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</si>
  <si>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</si>
  <si>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</si>
  <si>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</si>
  <si>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</si>
  <si>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</si>
  <si>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</si>
  <si>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</si>
  <si>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</si>
  <si>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</si>
  <si>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</si>
  <si>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</si>
  <si>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</si>
  <si>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</si>
  <si>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</si>
  <si>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</si>
  <si>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</si>
  <si>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</si>
  <si>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</si>
  <si>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</si>
  <si>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</si>
  <si>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</si>
  <si>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</si>
  <si>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</si>
  <si>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</si>
  <si>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</si>
  <si>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</si>
  <si>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</si>
  <si>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</si>
  <si>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</si>
  <si>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</si>
  <si>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</si>
  <si>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</si>
  <si>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</si>
  <si>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</si>
  <si>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</si>
  <si>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</si>
  <si>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</si>
  <si>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</si>
  <si>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</si>
  <si>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</si>
  <si>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</si>
  <si>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</si>
  <si>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</si>
  <si>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</si>
  <si>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</si>
  <si>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</si>
  <si>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</si>
  <si>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</si>
  <si>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</si>
  <si>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</si>
  <si>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</si>
  <si>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</si>
  <si>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</si>
  <si>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</si>
  <si>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</si>
  <si>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</si>
  <si>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</si>
  <si>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</si>
  <si>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</si>
  <si>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</si>
  <si>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</si>
  <si>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</si>
  <si>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</si>
  <si>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</si>
  <si>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</si>
  <si>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</si>
  <si>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</si>
  <si>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</si>
  <si>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</si>
  <si>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</si>
  <si>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</si>
  <si>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</si>
  <si>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</si>
  <si>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</si>
  <si>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</si>
  <si>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</si>
  <si>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</si>
  <si>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</si>
  <si>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</si>
  <si>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</si>
  <si>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</si>
  <si>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</si>
  <si>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</si>
  <si>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</si>
  <si>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</si>
  <si>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</si>
  <si>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</si>
  <si>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</si>
  <si>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</si>
  <si>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</si>
  <si>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</si>
  <si>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</si>
  <si>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</si>
  <si>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</si>
  <si>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</si>
  <si>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</si>
  <si>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</si>
  <si>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</si>
  <si>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</si>
  <si>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</si>
  <si>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</si>
  <si>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</si>
  <si>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</si>
  <si>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</si>
  <si>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</si>
  <si>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</si>
  <si>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</si>
  <si>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</si>
  <si>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</si>
  <si>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</si>
  <si>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</si>
  <si>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</si>
  <si>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</si>
  <si>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</si>
  <si>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</si>
  <si>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</si>
  <si>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</si>
  <si>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</si>
  <si>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</si>
  <si>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</si>
  <si>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</si>
  <si>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</si>
  <si>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</si>
  <si>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</si>
  <si>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</si>
  <si>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</si>
  <si>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</si>
  <si>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</si>
  <si>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</si>
  <si>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</si>
  <si>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</si>
  <si>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</si>
  <si>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</si>
  <si>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</si>
  <si>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</si>
  <si>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</si>
  <si>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</si>
  <si>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</si>
  <si>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</si>
  <si>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</si>
  <si>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</si>
  <si>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</si>
  <si>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</si>
  <si>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</si>
  <si>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</si>
  <si>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</si>
  <si>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</si>
  <si>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</si>
  <si>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</si>
  <si>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</si>
  <si>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</si>
  <si>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</si>
  <si>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</si>
  <si>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</si>
  <si>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</si>
  <si>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</si>
  <si>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</si>
  <si>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</si>
  <si>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</si>
  <si>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</si>
  <si>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</si>
  <si>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</si>
  <si>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</si>
  <si>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</si>
  <si>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</si>
  <si>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</si>
  <si>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</si>
  <si>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</si>
  <si>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</si>
  <si>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</si>
  <si>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</si>
  <si>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</si>
  <si>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</si>
  <si>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</si>
  <si>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</si>
  <si>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</si>
  <si>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</si>
  <si>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</si>
  <si>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</si>
  <si>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</si>
  <si>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</si>
  <si>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</si>
  <si>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</si>
  <si>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</si>
  <si>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</si>
  <si>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</si>
  <si>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</si>
  <si>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</si>
  <si>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</si>
  <si>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</si>
  <si>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</si>
  <si>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</si>
  <si>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</si>
  <si>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</si>
  <si>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</si>
  <si>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</si>
  <si>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</si>
  <si>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</si>
  <si>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</si>
  <si>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</si>
  <si>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</si>
  <si>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</si>
  <si>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</si>
  <si>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</si>
  <si>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</si>
  <si>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</si>
  <si>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</si>
  <si>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</si>
  <si>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</si>
  <si>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</si>
  <si>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</si>
  <si>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</si>
  <si>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</si>
  <si>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</si>
  <si>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</si>
  <si>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</si>
  <si>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</si>
  <si>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</si>
  <si>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</si>
  <si>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</si>
  <si>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</si>
  <si>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</si>
  <si>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</si>
  <si>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</si>
  <si>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</si>
  <si>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</si>
  <si>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</si>
  <si>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</si>
  <si>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</si>
  <si>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</si>
  <si>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</si>
  <si>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</si>
  <si>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</si>
  <si>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</si>
  <si>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</si>
  <si>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</si>
  <si>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</si>
  <si>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</si>
  <si>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</si>
  <si>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</si>
  <si>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</si>
  <si>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</si>
  <si>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</si>
  <si>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</si>
  <si>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</si>
  <si>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</si>
  <si>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</si>
  <si>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</si>
  <si>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</si>
  <si>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</si>
  <si>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</si>
  <si>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</si>
  <si>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</si>
  <si>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</si>
  <si>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</si>
  <si>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</si>
  <si>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</si>
  <si>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</si>
  <si>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</si>
  <si>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</si>
  <si>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</si>
  <si>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</si>
  <si>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</si>
  <si>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</si>
  <si>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</si>
  <si>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</si>
  <si>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</si>
  <si>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</si>
  <si>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</si>
  <si>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</si>
  <si>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</si>
  <si>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</si>
  <si>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</si>
  <si>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</si>
  <si>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</si>
  <si>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</si>
  <si>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</si>
  <si>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</si>
  <si>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</si>
  <si>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</si>
  <si>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</si>
  <si>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</si>
  <si>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</si>
  <si>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</si>
  <si>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</si>
  <si>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</si>
  <si>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</si>
  <si>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</si>
  <si>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</si>
  <si>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</si>
  <si>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</si>
  <si>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</si>
  <si>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</si>
  <si>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</si>
  <si>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</si>
  <si>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</si>
  <si>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</si>
  <si>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</si>
  <si>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</si>
  <si>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</si>
  <si>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</si>
  <si>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</si>
  <si>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</si>
  <si>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</si>
  <si>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</si>
  <si>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</si>
  <si>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</si>
  <si>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</si>
  <si>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</si>
  <si>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</si>
  <si>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</si>
  <si>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</si>
  <si>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</si>
  <si>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</si>
  <si>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</si>
  <si>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</si>
  <si>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</si>
  <si>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</si>
  <si>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</si>
  <si>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</si>
  <si>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</si>
  <si>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</si>
  <si>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</si>
  <si>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</si>
  <si>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</si>
  <si>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</si>
  <si>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</si>
  <si>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</si>
  <si>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</si>
  <si>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</si>
  <si>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</si>
  <si>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</si>
  <si>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</si>
  <si>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</si>
  <si>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</si>
  <si>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</si>
  <si>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</si>
  <si>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</si>
  <si>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</si>
  <si>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</si>
  <si>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</si>
  <si>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</si>
  <si>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</si>
  <si>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</si>
  <si>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</si>
  <si>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</si>
  <si>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</si>
  <si>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</si>
  <si>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</si>
  <si>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</si>
  <si>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</si>
  <si>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</si>
  <si>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</si>
  <si>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</si>
  <si>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</si>
  <si>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</si>
  <si>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</si>
  <si>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</si>
  <si>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</si>
  <si>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</si>
  <si>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</si>
  <si>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</si>
  <si>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</si>
  <si>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</si>
  <si>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</si>
  <si>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</si>
  <si>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</si>
  <si>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</si>
  <si>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</si>
  <si>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</si>
  <si>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</si>
  <si>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</si>
  <si>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</si>
  <si>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</si>
  <si>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</si>
  <si>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</si>
  <si>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</si>
  <si>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</si>
  <si>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</si>
  <si>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</si>
  <si>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</si>
  <si>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</si>
  <si>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</si>
  <si>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</si>
  <si>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</si>
  <si>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</si>
  <si>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</si>
  <si>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</si>
  <si>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</si>
  <si>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</si>
  <si>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</si>
  <si>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</si>
  <si>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</si>
  <si>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</si>
  <si>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</si>
  <si>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</si>
  <si>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</si>
  <si>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</si>
  <si>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</si>
  <si>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</si>
  <si>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</si>
  <si>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</si>
  <si>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</si>
  <si>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</si>
  <si>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</si>
  <si>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</si>
  <si>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</si>
  <si>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</si>
  <si>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</si>
  <si>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</si>
  <si>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</si>
  <si>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</si>
  <si>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</si>
  <si>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</si>
  <si>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</si>
  <si>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</si>
  <si>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</si>
  <si>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</si>
  <si>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</si>
  <si>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</si>
  <si>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</si>
  <si>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</si>
  <si>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</si>
  <si>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</si>
  <si>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</si>
  <si>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</si>
  <si>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</si>
  <si>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</si>
  <si>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</si>
  <si>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</si>
  <si>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</si>
  <si>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</si>
  <si>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</si>
  <si>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</si>
  <si>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</si>
  <si>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</si>
  <si>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</si>
  <si>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</si>
  <si>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</si>
  <si>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</si>
  <si>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</si>
  <si>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</si>
  <si>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</si>
  <si>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</si>
  <si>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</si>
  <si>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</si>
  <si>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</si>
  <si>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</si>
  <si>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</si>
  <si>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</si>
  <si>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</si>
  <si>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</si>
  <si>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</si>
  <si>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</si>
  <si>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</si>
  <si>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</si>
  <si>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</si>
  <si>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</si>
  <si>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</si>
  <si>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</si>
  <si>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</si>
  <si>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</si>
  <si>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</si>
  <si>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</si>
  <si>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</si>
  <si>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</si>
  <si>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</si>
  <si>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</si>
  <si>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</si>
  <si>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</si>
  <si>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</si>
  <si>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</si>
  <si>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</si>
  <si>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</si>
  <si>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</si>
  <si>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</si>
  <si>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</si>
  <si>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</si>
  <si>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</si>
  <si>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</si>
  <si>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</si>
  <si>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</si>
  <si>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</si>
  <si>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</si>
  <si>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</si>
  <si>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</si>
  <si>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</si>
  <si>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</si>
  <si>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</si>
  <si>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</si>
  <si>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</si>
  <si>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</si>
  <si>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</si>
  <si>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</si>
  <si>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</si>
  <si>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</si>
  <si>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</si>
  <si>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</si>
  <si>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</si>
  <si>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</si>
  <si>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</si>
  <si>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</si>
  <si>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</si>
  <si>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</si>
  <si>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</si>
  <si>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</si>
  <si>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</si>
  <si>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</si>
  <si>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</si>
  <si>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</si>
  <si>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</si>
  <si>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</si>
  <si>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</si>
  <si>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</si>
  <si>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</si>
  <si>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</si>
  <si>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</si>
  <si>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</si>
  <si>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</si>
  <si>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</si>
  <si>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</si>
  <si>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</si>
  <si>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</si>
  <si>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</si>
  <si>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</si>
  <si>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</si>
  <si>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</si>
  <si>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</si>
  <si>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</si>
  <si>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</si>
  <si>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</si>
  <si>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</si>
  <si>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</si>
  <si>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</si>
  <si>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</si>
  <si>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</si>
  <si>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</si>
  <si>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</si>
  <si>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</si>
  <si>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</si>
  <si>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</si>
  <si>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</si>
  <si>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</si>
  <si>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</si>
  <si>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</si>
  <si>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</si>
  <si>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</si>
  <si>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</si>
  <si>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</si>
  <si>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</si>
  <si>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</si>
  <si>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</si>
  <si>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</si>
  <si>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</si>
  <si>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</si>
  <si>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</si>
  <si>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</si>
  <si>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</si>
  <si>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</si>
  <si>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</si>
  <si>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</si>
  <si>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</si>
  <si>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</si>
  <si>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</si>
  <si>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</si>
  <si>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</si>
  <si>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</si>
  <si>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</si>
  <si>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</si>
  <si>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</si>
  <si>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</si>
  <si>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</si>
  <si>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</si>
  <si>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</si>
  <si>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</si>
  <si>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</si>
  <si>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</si>
  <si>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</si>
  <si>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</si>
  <si>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</si>
  <si>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</si>
  <si>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</si>
  <si>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</si>
  <si>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</si>
  <si>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</si>
  <si>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</si>
  <si>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</si>
  <si>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</si>
  <si>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</si>
  <si>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</si>
  <si>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</si>
  <si>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</si>
  <si>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</si>
  <si>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</si>
  <si>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</si>
  <si>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</si>
  <si>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</si>
  <si>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</si>
  <si>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</si>
  <si>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</si>
  <si>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</si>
  <si>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</si>
  <si>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</si>
  <si>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</si>
  <si>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</si>
  <si>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</si>
  <si>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</si>
  <si>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</si>
  <si>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</si>
  <si>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</si>
  <si>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</si>
  <si>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</si>
  <si>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</si>
  <si>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</si>
  <si>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</si>
  <si>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</si>
  <si>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</si>
  <si>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</si>
  <si>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</si>
  <si>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</si>
  <si>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</si>
  <si>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</si>
  <si>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</si>
  <si>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</si>
  <si>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</si>
  <si>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</si>
  <si>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</si>
  <si>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</si>
  <si>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</si>
  <si>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</si>
  <si>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</si>
  <si>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</si>
  <si>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</si>
  <si>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</si>
  <si>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</si>
  <si>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</si>
  <si>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</si>
  <si>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</si>
  <si>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</si>
  <si>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</si>
  <si>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</si>
  <si>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</si>
  <si>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</si>
  <si>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</si>
  <si>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</si>
  <si>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</si>
  <si>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</si>
  <si>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</si>
  <si>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</si>
  <si>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</si>
  <si>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</si>
  <si>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</si>
  <si>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</si>
  <si>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</si>
  <si>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</si>
  <si>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</si>
  <si>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</si>
  <si>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</si>
  <si>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</si>
  <si>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</si>
  <si>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</si>
  <si>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</si>
  <si>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</si>
  <si>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</si>
  <si>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</si>
  <si>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</si>
  <si>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</si>
  <si>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</si>
  <si>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</si>
  <si>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</si>
  <si>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</si>
  <si>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</si>
  <si>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</si>
  <si>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</si>
  <si>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</si>
  <si>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</si>
  <si>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</si>
  <si>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</si>
  <si>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</si>
  <si>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</si>
  <si>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</si>
  <si>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</si>
  <si>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</si>
  <si>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</si>
  <si>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</si>
  <si>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</si>
  <si>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</si>
  <si>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</si>
  <si>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</si>
  <si>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</si>
  <si>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</si>
  <si>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</si>
  <si>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</si>
  <si>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</si>
  <si>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</si>
  <si>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</si>
  <si>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</si>
  <si>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</si>
  <si>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</si>
  <si>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</si>
  <si>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</si>
  <si>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</si>
  <si>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</si>
  <si>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</si>
  <si>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</si>
  <si>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</si>
  <si>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</si>
  <si>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</si>
  <si>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</si>
  <si>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</si>
  <si>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</si>
  <si>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</si>
  <si>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</si>
  <si>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</si>
  <si>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</si>
  <si>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</si>
  <si>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</si>
  <si>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</si>
  <si>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</si>
  <si>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</si>
  <si>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</si>
  <si>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</si>
  <si>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</si>
  <si>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</si>
  <si>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</si>
  <si>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</si>
  <si>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</si>
  <si>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</si>
  <si>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</si>
  <si>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</si>
  <si>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</si>
  <si>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</si>
  <si>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</si>
  <si>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</si>
  <si>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</si>
  <si>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</si>
  <si>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</si>
  <si>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</si>
  <si>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</si>
  <si>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</si>
  <si>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</si>
  <si>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</si>
  <si>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</si>
  <si>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</si>
  <si>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</si>
  <si>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</si>
  <si>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</si>
  <si>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</si>
  <si>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</si>
  <si>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</si>
  <si>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</si>
  <si>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</si>
  <si>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</si>
  <si>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</si>
  <si>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</si>
  <si>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</si>
  <si>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</si>
  <si>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</si>
  <si>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</si>
  <si>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</si>
  <si>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</si>
  <si>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</si>
  <si>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</si>
  <si>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</si>
  <si>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</si>
  <si>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</si>
  <si>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</si>
  <si>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</si>
  <si>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</si>
  <si>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</si>
  <si>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</si>
  <si>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</si>
  <si>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</si>
  <si>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</si>
  <si>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</si>
  <si>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</si>
  <si>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</si>
  <si>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</si>
  <si>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</si>
  <si>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</si>
  <si>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</si>
  <si>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</si>
  <si>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</si>
  <si>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</si>
  <si>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</si>
  <si>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</si>
  <si>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</si>
  <si>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</si>
  <si>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</si>
  <si>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</si>
  <si>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</si>
  <si>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</si>
  <si>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</si>
  <si>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</si>
  <si>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</si>
  <si>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</si>
  <si>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</si>
  <si>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</si>
  <si>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</si>
  <si>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</si>
  <si>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</si>
  <si>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</si>
  <si>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</si>
  <si>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</si>
  <si>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</si>
  <si>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</si>
  <si>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</si>
  <si>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</si>
  <si>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</si>
  <si>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</si>
  <si>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</si>
  <si>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</si>
  <si>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</si>
  <si>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</si>
  <si>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</si>
  <si>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</si>
  <si>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</si>
  <si>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</si>
  <si>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</si>
  <si>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</si>
  <si>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</si>
  <si>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</si>
  <si>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</si>
  <si>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</si>
  <si>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</si>
  <si>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</si>
  <si>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</si>
  <si>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</si>
  <si>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</si>
  <si>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</si>
  <si>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</si>
  <si>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</si>
  <si>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</si>
  <si>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</si>
  <si>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</si>
  <si>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</si>
  <si>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</si>
  <si>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</si>
  <si>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</si>
  <si>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</si>
  <si>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</si>
  <si>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</si>
  <si>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</si>
  <si>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</si>
  <si>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</si>
  <si>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</si>
  <si>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</si>
  <si>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</si>
  <si>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</si>
  <si>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</si>
  <si>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</si>
  <si>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</si>
  <si>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</si>
  <si>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</si>
  <si>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</si>
  <si>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</si>
  <si>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</si>
  <si>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</si>
  <si>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</si>
  <si>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</si>
  <si>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</si>
  <si>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</si>
  <si>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</si>
  <si>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</si>
  <si>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</si>
  <si>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</si>
  <si>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</si>
  <si>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</si>
  <si>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</si>
  <si>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</si>
  <si>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</si>
  <si>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</si>
  <si>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</si>
  <si>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</si>
  <si>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</si>
  <si>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</si>
  <si>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</si>
  <si>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</si>
  <si>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</si>
  <si>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</si>
  <si>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</si>
  <si>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</si>
  <si>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</si>
  <si>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</si>
  <si>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</si>
  <si>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</si>
  <si>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</si>
  <si>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</si>
  <si>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</si>
  <si>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</si>
  <si>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</si>
  <si>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</si>
  <si>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</si>
  <si>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</si>
  <si>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</si>
  <si>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</si>
  <si>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</si>
  <si>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</si>
  <si>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</si>
  <si>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</si>
  <si>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</si>
  <si>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</si>
  <si>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</si>
  <si>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</si>
  <si>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</si>
  <si>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</si>
  <si>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</si>
  <si>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</si>
  <si>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</si>
  <si>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</si>
  <si>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</si>
  <si>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</si>
  <si>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</si>
  <si>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</si>
  <si>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</si>
  <si>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</si>
  <si>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</si>
  <si>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</si>
  <si>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</si>
  <si>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</si>
  <si>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</si>
  <si>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</si>
  <si>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</si>
  <si>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</si>
  <si>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</si>
  <si>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</si>
  <si>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</si>
  <si>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</si>
  <si>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</si>
  <si>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</si>
  <si>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</si>
  <si>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</si>
  <si>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</si>
  <si>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</si>
  <si>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</si>
  <si>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</si>
  <si>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</si>
  <si>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</si>
  <si>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</si>
  <si>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</si>
  <si>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</si>
  <si>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</si>
  <si>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</si>
  <si>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</si>
  <si>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</si>
  <si>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</si>
  <si>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</si>
  <si>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</si>
  <si>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</si>
  <si>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</si>
  <si>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</si>
  <si>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</si>
  <si>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</si>
  <si>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</si>
  <si>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</si>
  <si>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</si>
  <si>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</si>
  <si>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</si>
  <si>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</si>
  <si>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</si>
  <si>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</si>
  <si>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</si>
  <si>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</si>
  <si>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</si>
  <si>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</si>
  <si>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</si>
  <si>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</si>
  <si>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</si>
  <si>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</si>
  <si>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</si>
  <si>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</si>
  <si>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</si>
  <si>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</si>
  <si>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</si>
  <si>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</si>
  <si>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</si>
  <si>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</si>
  <si>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</si>
  <si>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</si>
  <si>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</si>
  <si>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</si>
  <si>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</si>
  <si>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</si>
  <si>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</si>
  <si>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</si>
  <si>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</si>
  <si>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</si>
  <si>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</si>
  <si>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</si>
  <si>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</si>
  <si>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</si>
  <si>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</si>
  <si>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</si>
  <si>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</si>
  <si>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</si>
  <si>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</si>
  <si>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</si>
  <si>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</si>
  <si>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</si>
  <si>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</si>
  <si>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</si>
  <si>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</si>
  <si>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</si>
  <si>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</si>
  <si>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</si>
  <si>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</si>
  <si>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</si>
  <si>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</si>
  <si>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</si>
  <si>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</si>
  <si>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</si>
  <si>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</si>
  <si>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</si>
  <si>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</si>
  <si>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</si>
  <si>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</si>
  <si>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</si>
  <si>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</si>
  <si>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</si>
  <si>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</si>
  <si>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</si>
  <si>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</si>
  <si>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</si>
  <si>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</si>
  <si>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</si>
  <si>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</si>
  <si>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</si>
  <si>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</si>
  <si>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</si>
  <si>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</si>
  <si>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</si>
  <si>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</si>
  <si>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</si>
  <si>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</si>
  <si>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</si>
  <si>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</si>
  <si>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</si>
  <si>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</si>
  <si>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</si>
  <si>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</si>
  <si>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</si>
  <si>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</si>
  <si>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</si>
  <si>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</si>
  <si>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</si>
  <si>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</si>
  <si>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</si>
  <si>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</si>
  <si>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</si>
  <si>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</si>
  <si>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</si>
  <si>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</si>
  <si>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</si>
  <si>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</si>
  <si>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</si>
  <si>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</si>
  <si>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</si>
  <si>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</si>
  <si>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</si>
  <si>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</si>
  <si>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</si>
  <si>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</si>
  <si>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</si>
  <si>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</si>
  <si>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</si>
  <si>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</si>
  <si>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</si>
  <si>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</si>
  <si>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</si>
  <si>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</si>
  <si>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</si>
  <si>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</si>
  <si>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</si>
  <si>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</si>
  <si>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</si>
  <si>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</si>
  <si>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</si>
  <si>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</si>
  <si>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</si>
  <si>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</si>
  <si>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</si>
  <si>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</si>
  <si>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</si>
  <si>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</si>
  <si>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</si>
  <si>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</si>
  <si>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</si>
  <si>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</si>
  <si>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</si>
  <si>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</si>
  <si>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</si>
  <si>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</si>
  <si>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</si>
  <si>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</si>
  <si>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</si>
  <si>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</si>
  <si>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</si>
  <si>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</si>
  <si>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</si>
  <si>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</si>
  <si>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</si>
  <si>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</si>
  <si>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</si>
  <si>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</si>
  <si>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</si>
  <si>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</si>
  <si>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</si>
  <si>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</si>
  <si>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</si>
  <si>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</si>
  <si>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</si>
  <si>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</si>
  <si>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</si>
  <si>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</si>
  <si>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</si>
  <si>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</si>
  <si>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</si>
  <si>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</si>
  <si>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</si>
  <si>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</si>
  <si>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</si>
  <si>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</si>
  <si>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</si>
  <si>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</si>
  <si>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</si>
  <si>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</si>
  <si>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</si>
  <si>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</si>
  <si>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</si>
  <si>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</si>
  <si>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</si>
  <si>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</si>
  <si>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</si>
  <si>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</si>
  <si>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</si>
  <si>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</si>
  <si>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</si>
  <si>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</si>
  <si>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</si>
  <si>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</si>
  <si>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</si>
  <si>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</si>
  <si>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</si>
  <si>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</si>
  <si>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</si>
  <si>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</si>
  <si>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</si>
  <si>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</si>
  <si>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</si>
  <si>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</si>
  <si>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</si>
  <si>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</si>
  <si>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</si>
  <si>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</si>
  <si>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</si>
  <si>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</si>
  <si>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</si>
  <si>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</si>
  <si>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</si>
  <si>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</si>
  <si>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</si>
  <si>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</si>
  <si>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</si>
  <si>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</si>
  <si>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</si>
  <si>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</si>
  <si>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</si>
  <si>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</si>
  <si>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</si>
  <si>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</si>
  <si>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</si>
  <si>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</si>
  <si>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</si>
  <si>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</si>
  <si>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</si>
  <si>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</si>
  <si>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</si>
  <si>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</si>
  <si>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</si>
  <si>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</si>
  <si>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</si>
  <si>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</si>
  <si>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</si>
  <si>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</si>
  <si>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</si>
  <si>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</si>
  <si>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</si>
  <si>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</si>
  <si>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</si>
  <si>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</si>
  <si>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</si>
  <si>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</si>
  <si>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</si>
  <si>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</si>
  <si>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</si>
  <si>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</si>
  <si>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</si>
  <si>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</si>
  <si>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</si>
  <si>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</si>
  <si>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</si>
  <si>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</si>
  <si>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</si>
  <si>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</si>
  <si>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</si>
  <si>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</si>
  <si>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</si>
  <si>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</si>
  <si>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</si>
  <si>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</si>
  <si>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</si>
  <si>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</si>
  <si>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</si>
  <si>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</si>
  <si>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</si>
  <si>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</si>
  <si>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</si>
  <si>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</si>
  <si>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</si>
  <si>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</si>
  <si>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</si>
  <si>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</si>
  <si>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</si>
  <si>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</si>
  <si>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</si>
  <si>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</si>
  <si>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</si>
  <si>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</si>
  <si>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</si>
  <si>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</si>
  <si>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</si>
  <si>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</si>
  <si>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</si>
  <si>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</si>
  <si>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</si>
  <si>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</si>
  <si>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</si>
  <si>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</si>
  <si>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</si>
  <si>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</si>
  <si>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</si>
  <si>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</si>
  <si>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</si>
  <si>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</si>
  <si>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</si>
  <si>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</si>
  <si>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</si>
  <si>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</si>
  <si>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</si>
  <si>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</si>
  <si>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</si>
  <si>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</si>
  <si>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</si>
  <si>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</si>
  <si>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</si>
  <si>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</si>
  <si>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</si>
  <si>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</si>
  <si>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</si>
  <si>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</si>
  <si>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</si>
  <si>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</si>
  <si>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</si>
  <si>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</si>
  <si>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</si>
  <si>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</si>
  <si>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</si>
  <si>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</si>
  <si>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</si>
  <si>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</si>
  <si>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</si>
  <si>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</si>
  <si>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</si>
  <si>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</si>
  <si>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</si>
  <si>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</si>
  <si>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</si>
  <si>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</si>
  <si>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</si>
  <si>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</si>
  <si>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</si>
  <si>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</si>
  <si>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</si>
  <si>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</si>
  <si>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</si>
  <si>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</si>
  <si>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</si>
  <si>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</si>
  <si>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</si>
  <si>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</si>
  <si>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</si>
  <si>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</si>
  <si>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</si>
  <si>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</si>
  <si>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</si>
  <si>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</si>
  <si>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</si>
  <si>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</si>
  <si>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</si>
  <si>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</si>
  <si>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</si>
  <si>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</si>
  <si>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</si>
  <si>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</si>
  <si>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</si>
  <si>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</si>
  <si>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</si>
  <si>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</si>
  <si>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</si>
  <si>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</si>
  <si>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</si>
  <si>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</si>
  <si>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</si>
  <si>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</si>
  <si>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</si>
  <si>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</si>
  <si>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</si>
  <si>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</si>
  <si>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</si>
  <si>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</si>
  <si>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</si>
  <si>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</si>
  <si>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</si>
  <si>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</si>
  <si>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</si>
  <si>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</si>
  <si>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</si>
  <si>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</si>
  <si>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</si>
  <si>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</si>
  <si>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</si>
  <si>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</si>
  <si>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</si>
  <si>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</si>
  <si>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</si>
  <si>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</si>
  <si>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</si>
  <si>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</si>
  <si>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</si>
  <si>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</si>
  <si>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</si>
  <si>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</si>
  <si>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</si>
  <si>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</si>
  <si>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</si>
  <si>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</si>
  <si>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</si>
  <si>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</si>
  <si>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</si>
  <si>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</si>
  <si>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</si>
  <si>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</si>
  <si>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</si>
  <si>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</si>
  <si>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</si>
  <si>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</si>
  <si>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</si>
  <si>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</si>
  <si>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</si>
  <si>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</si>
  <si>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</si>
  <si>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</si>
  <si>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</si>
  <si>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</si>
  <si>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</si>
  <si>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</si>
  <si>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</si>
  <si>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</si>
  <si>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</si>
  <si>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</si>
  <si>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</si>
  <si>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</si>
  <si>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</si>
  <si>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</si>
  <si>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</si>
  <si>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</si>
  <si>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</si>
  <si>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</si>
  <si>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</si>
  <si>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</si>
  <si>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</si>
  <si>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</si>
  <si>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</si>
  <si>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</si>
  <si>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</si>
  <si>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</si>
  <si>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</si>
  <si>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</si>
  <si>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</si>
  <si>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</si>
  <si>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</si>
  <si>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</si>
  <si>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</si>
  <si>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</si>
  <si>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</si>
  <si>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</si>
  <si>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</si>
  <si>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</si>
  <si>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</si>
  <si>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</si>
  <si>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</si>
  <si>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</si>
  <si>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</si>
  <si>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</si>
  <si>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</si>
  <si>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</si>
  <si>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</si>
  <si>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</si>
  <si>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</si>
  <si>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</si>
  <si>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</si>
  <si>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</si>
  <si>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</si>
  <si>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</si>
  <si>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</si>
  <si>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</si>
  <si>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</si>
  <si>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</si>
  <si>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</si>
  <si>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</si>
  <si>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</si>
  <si>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</si>
  <si>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</si>
  <si>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</si>
  <si>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</si>
  <si>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</si>
  <si>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</si>
  <si>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</si>
  <si>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</si>
  <si>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</si>
  <si>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</si>
  <si>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</si>
  <si>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</si>
  <si>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</si>
  <si>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</si>
  <si>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</si>
  <si>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</si>
  <si>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</si>
  <si>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</si>
  <si>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</si>
  <si>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</si>
  <si>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</si>
  <si>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</si>
  <si>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</si>
  <si>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</si>
  <si>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</si>
  <si>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</si>
  <si>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</si>
  <si>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</si>
  <si>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</si>
  <si>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</si>
  <si>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</si>
  <si>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</si>
  <si>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</si>
  <si>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</si>
  <si>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</si>
  <si>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</si>
  <si>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</si>
  <si>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</si>
  <si>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</si>
  <si>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</si>
  <si>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</si>
  <si>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</si>
  <si>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</si>
  <si>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</si>
  <si>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</si>
  <si>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</si>
  <si>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</si>
  <si>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</si>
  <si>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</si>
  <si>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</si>
  <si>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</si>
  <si>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</si>
  <si>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</si>
  <si>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</si>
  <si>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</si>
  <si>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</si>
  <si>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</si>
  <si>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</si>
  <si>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</si>
  <si>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</si>
  <si>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</si>
  <si>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</si>
  <si>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</si>
  <si>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</si>
  <si>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</si>
  <si>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</si>
  <si>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</si>
  <si>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</si>
  <si>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</si>
  <si>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</si>
  <si>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</si>
  <si>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</si>
  <si>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</si>
  <si>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</si>
  <si>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</si>
  <si>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</si>
  <si>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</si>
  <si>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</si>
  <si>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</si>
  <si>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</si>
  <si>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</si>
  <si>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</si>
  <si>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</si>
  <si>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</si>
  <si>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</si>
  <si>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</si>
  <si>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</si>
  <si>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</si>
  <si>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</si>
  <si>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</si>
  <si>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</si>
  <si>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</si>
  <si>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</si>
  <si>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</si>
  <si>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</si>
  <si>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</si>
  <si>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</si>
  <si>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</si>
  <si>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</si>
  <si>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</si>
  <si>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</si>
  <si>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</si>
  <si>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</si>
  <si>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</si>
  <si>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</si>
  <si>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</si>
  <si>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</si>
  <si>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</si>
  <si>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</si>
  <si>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</si>
  <si>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</si>
  <si>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</si>
  <si>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</si>
  <si>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</si>
  <si>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</si>
  <si>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</si>
  <si>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</si>
  <si>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</si>
  <si>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</si>
  <si>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</si>
  <si>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</si>
  <si>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</si>
  <si>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</si>
  <si>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</si>
  <si>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</si>
  <si>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</si>
  <si>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</si>
  <si>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</si>
  <si>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</si>
  <si>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</si>
  <si>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</si>
  <si>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</si>
  <si>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</si>
  <si>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</si>
  <si>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</si>
  <si>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</si>
  <si>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</si>
  <si>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</si>
  <si>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</si>
  <si>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</si>
  <si>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</si>
  <si>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</si>
  <si>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</si>
  <si>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</si>
  <si>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</si>
  <si>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</si>
  <si>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</si>
  <si>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</si>
  <si>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</si>
  <si>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</si>
  <si>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</si>
  <si>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</si>
  <si>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</si>
  <si>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</si>
  <si>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</si>
  <si>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</si>
  <si>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</si>
  <si>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</si>
  <si>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</si>
  <si>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</si>
  <si>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</si>
  <si>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</si>
  <si>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</si>
  <si>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</si>
  <si>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</si>
  <si>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</si>
  <si>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</si>
  <si>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</si>
  <si>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</si>
  <si>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</si>
  <si>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</si>
  <si>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</si>
  <si>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</si>
  <si>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</si>
  <si>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</si>
  <si>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</si>
  <si>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</si>
  <si>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</si>
  <si>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</si>
  <si>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</si>
  <si>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</si>
  <si>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</si>
  <si>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</si>
  <si>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</si>
  <si>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</si>
  <si>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</si>
  <si>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</si>
  <si>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</si>
  <si>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</si>
  <si>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</si>
  <si>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</si>
  <si>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</si>
  <si>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</si>
  <si>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</si>
  <si>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</si>
  <si>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</si>
  <si>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</si>
  <si>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</si>
  <si>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</si>
  <si>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</si>
  <si>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</si>
  <si>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</si>
  <si>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</si>
  <si>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</si>
  <si>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</si>
  <si>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</si>
  <si>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</si>
  <si>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</si>
  <si>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</si>
  <si>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</si>
  <si>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</si>
  <si>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</si>
  <si>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</si>
  <si>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</si>
  <si>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</si>
  <si>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</si>
  <si>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</si>
  <si>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</si>
  <si>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</si>
  <si>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</si>
  <si>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</si>
  <si>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</si>
  <si>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</si>
  <si>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</si>
  <si>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</si>
  <si>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</si>
  <si>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</si>
  <si>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</si>
  <si>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</si>
  <si>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</si>
  <si>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</si>
  <si>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</si>
  <si>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</si>
  <si>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</si>
  <si>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</si>
  <si>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</si>
  <si>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</si>
  <si>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</si>
  <si>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</si>
  <si>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</si>
  <si>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</si>
  <si>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</si>
  <si>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</si>
  <si>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</si>
  <si>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</si>
  <si>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</si>
  <si>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</si>
  <si>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</si>
  <si>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</si>
  <si>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</si>
  <si>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</si>
  <si>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</si>
  <si>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</si>
  <si>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</si>
  <si>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</si>
  <si>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</si>
  <si>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</si>
  <si>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</si>
  <si>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</si>
  <si>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</si>
  <si>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</si>
  <si>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</si>
  <si>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</si>
  <si>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</si>
  <si>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</si>
  <si>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</si>
  <si>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</si>
  <si>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</si>
  <si>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</si>
  <si>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</si>
  <si>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</si>
  <si>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</si>
  <si>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</si>
  <si>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</si>
  <si>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</si>
  <si>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</si>
  <si>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</si>
  <si>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</si>
  <si>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</si>
  <si>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</si>
  <si>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</si>
  <si>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</si>
  <si>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</si>
  <si>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</si>
  <si>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</si>
  <si>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</si>
  <si>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</si>
  <si>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</si>
  <si>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</si>
  <si>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</si>
  <si>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</si>
  <si>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</si>
  <si>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</si>
  <si>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</si>
  <si>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</si>
  <si>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</si>
  <si>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</si>
  <si>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</si>
  <si>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</si>
  <si>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</si>
  <si>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</si>
  <si>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</si>
  <si>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</si>
  <si>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</si>
  <si>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</si>
  <si>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</si>
  <si>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</si>
  <si>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</si>
  <si>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</si>
  <si>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</si>
  <si>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</si>
  <si>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</si>
  <si>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</si>
  <si>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</si>
  <si>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</si>
  <si>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</si>
  <si>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</si>
  <si>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</si>
  <si>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</si>
  <si>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</si>
  <si>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</si>
  <si>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</si>
  <si>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</si>
  <si>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</si>
  <si>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</si>
  <si>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</si>
  <si>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</si>
  <si>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</si>
  <si>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</si>
  <si>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</si>
  <si>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</si>
  <si>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</si>
  <si>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</si>
  <si>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</si>
  <si>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</si>
  <si>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</si>
  <si>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</si>
  <si>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</si>
  <si>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</si>
  <si>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</si>
  <si>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</si>
  <si>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</si>
  <si>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</si>
  <si>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</si>
  <si>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</si>
  <si>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</si>
  <si>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</si>
  <si>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</si>
  <si>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</si>
  <si>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</si>
  <si>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</si>
  <si>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</si>
  <si>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</si>
  <si>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</si>
  <si>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</si>
  <si>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</si>
  <si>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</si>
  <si>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</si>
  <si>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</si>
  <si>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</si>
  <si>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</si>
  <si>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</si>
  <si>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</si>
  <si>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</si>
  <si>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</si>
  <si>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</si>
  <si>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</si>
  <si>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</si>
  <si>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</si>
  <si>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</si>
  <si>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</si>
  <si>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</si>
  <si>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</si>
  <si>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</si>
  <si>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</si>
  <si>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</si>
  <si>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</si>
  <si>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</si>
  <si>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</si>
  <si>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</si>
  <si>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</si>
  <si>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</si>
  <si>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</si>
  <si>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</si>
  <si>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</si>
  <si>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</si>
  <si>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</si>
  <si>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</si>
  <si>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</si>
  <si>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</si>
  <si>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</si>
  <si>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</si>
  <si>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</si>
  <si>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</si>
  <si>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</si>
  <si>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</si>
  <si>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</si>
  <si>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</si>
  <si>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</si>
  <si>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</si>
  <si>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</si>
  <si>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</si>
  <si>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</si>
  <si>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</si>
  <si>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</si>
  <si>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</si>
  <si>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</si>
  <si>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</si>
  <si>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</si>
  <si>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</si>
  <si>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</si>
  <si>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</si>
  <si>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</si>
  <si>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</si>
  <si>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</si>
  <si>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</si>
  <si>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</si>
  <si>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</si>
  <si>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</si>
  <si>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</si>
  <si>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</si>
  <si>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</si>
  <si>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</si>
  <si>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</si>
  <si>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</si>
  <si>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</si>
  <si>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</si>
  <si>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</si>
  <si>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</si>
  <si>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</si>
  <si>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</si>
  <si>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</si>
  <si>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</si>
  <si>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</si>
  <si>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</si>
  <si>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</si>
  <si>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</si>
  <si>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</si>
  <si>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</si>
  <si>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</si>
  <si>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</si>
  <si>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</si>
  <si>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</si>
  <si>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</si>
  <si>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</si>
  <si>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</si>
  <si>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</si>
  <si>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</si>
  <si>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</si>
  <si>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</si>
  <si>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</si>
  <si>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</si>
  <si>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</si>
  <si>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</si>
  <si>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</si>
  <si>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</si>
  <si>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</si>
  <si>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</si>
  <si>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</si>
  <si>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</si>
  <si>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</si>
  <si>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</si>
  <si>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</si>
  <si>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</si>
  <si>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</si>
  <si>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</si>
  <si>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</si>
  <si>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</si>
  <si>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</si>
  <si>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</si>
  <si>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</si>
  <si>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</si>
  <si>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</si>
  <si>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</si>
  <si>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</si>
  <si>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</si>
  <si>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</si>
  <si>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</si>
  <si>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</si>
  <si>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</si>
  <si>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</si>
  <si>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</si>
  <si>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</si>
  <si>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</si>
  <si>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</si>
  <si>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</si>
  <si>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</si>
  <si>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</si>
  <si>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</si>
  <si>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</si>
  <si>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</si>
  <si>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</si>
  <si>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</si>
  <si>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</si>
  <si>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</si>
  <si>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</si>
  <si>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</si>
  <si>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</si>
  <si>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</si>
  <si>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</si>
  <si>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</si>
  <si>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</si>
  <si>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</si>
  <si>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</si>
  <si>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</si>
  <si>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</si>
  <si>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</si>
  <si>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</si>
  <si>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</si>
  <si>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</si>
  <si>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</si>
  <si>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</si>
  <si>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</si>
  <si>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</si>
  <si>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</si>
  <si>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</si>
  <si>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</si>
  <si>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</si>
  <si>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</si>
  <si>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</si>
  <si>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</si>
  <si>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</si>
  <si>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</si>
  <si>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</si>
  <si>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</si>
  <si>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</si>
  <si>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</si>
  <si>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</si>
  <si>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</si>
  <si>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</si>
  <si>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</si>
  <si>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</si>
  <si>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</si>
  <si>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</si>
  <si>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</si>
  <si>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</si>
  <si>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</si>
  <si>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</si>
  <si>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</si>
  <si>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</si>
  <si>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</si>
  <si>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</si>
  <si>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</si>
  <si>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</si>
  <si>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</si>
  <si>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</si>
  <si>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</si>
  <si>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</si>
  <si>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</si>
  <si>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</si>
  <si>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</si>
  <si>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</si>
  <si>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</si>
  <si>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</si>
  <si>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</si>
  <si>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</si>
  <si>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</si>
  <si>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</si>
  <si>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</si>
  <si>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</si>
  <si>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</si>
  <si>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</si>
  <si>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</si>
  <si>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</si>
  <si>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</si>
  <si>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</si>
  <si>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</si>
  <si>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</si>
  <si>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</si>
  <si>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</si>
  <si>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</si>
  <si>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</si>
  <si>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</si>
  <si>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</si>
  <si>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</si>
  <si>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</si>
  <si>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</si>
  <si>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</si>
  <si>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</si>
  <si>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</si>
  <si>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</si>
  <si>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</si>
  <si>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</si>
  <si>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</si>
  <si>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</si>
  <si>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</si>
  <si>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</si>
  <si>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</si>
  <si>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</si>
  <si>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</si>
  <si>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</si>
  <si>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</si>
  <si>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</si>
  <si>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</si>
  <si>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</si>
  <si>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</si>
  <si>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</si>
  <si>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</si>
  <si>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</si>
  <si>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</si>
  <si>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</si>
  <si>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</si>
  <si>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</si>
  <si>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</si>
  <si>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</si>
  <si>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</si>
  <si>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</si>
  <si>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</si>
  <si>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</si>
  <si>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</si>
  <si>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</si>
  <si>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</si>
  <si>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</si>
  <si>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</si>
  <si>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</si>
  <si>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</si>
  <si>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</si>
  <si>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</si>
  <si>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</si>
  <si>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</si>
  <si>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</si>
  <si>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</si>
  <si>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</si>
  <si>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</si>
  <si>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</si>
  <si>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</si>
  <si>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</si>
  <si>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</si>
  <si>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</si>
  <si>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</si>
  <si>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</si>
  <si>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</si>
  <si>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</si>
  <si>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</si>
  <si>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</si>
  <si>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</si>
  <si>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</si>
  <si>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</si>
  <si>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</si>
  <si>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</si>
  <si>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</si>
  <si>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</si>
  <si>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</si>
  <si>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</si>
  <si>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</si>
  <si>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</si>
  <si>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</si>
  <si>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</si>
  <si>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</si>
  <si>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</si>
  <si>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</si>
  <si>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</si>
  <si>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</si>
  <si>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</si>
  <si>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</si>
  <si>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</si>
  <si>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</si>
  <si>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</si>
  <si>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</si>
  <si>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</si>
  <si>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</si>
  <si>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</si>
  <si>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</si>
  <si>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</si>
  <si>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</si>
  <si>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</si>
  <si>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</si>
  <si>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</si>
  <si>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</si>
  <si>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</si>
  <si>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</si>
  <si>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</si>
  <si>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</si>
  <si>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</si>
  <si>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</si>
  <si>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</si>
  <si>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</si>
  <si>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</si>
  <si>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</si>
  <si>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</si>
  <si>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</si>
  <si>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</si>
  <si>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</si>
  <si>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</si>
  <si>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</si>
  <si>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</si>
  <si>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</si>
  <si>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</si>
  <si>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</si>
  <si>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</si>
  <si>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</si>
  <si>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</si>
  <si>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</si>
  <si>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</si>
  <si>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</si>
  <si>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</si>
  <si>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</si>
  <si>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</si>
  <si>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</si>
  <si>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</si>
  <si>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</si>
  <si>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</si>
  <si>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</si>
  <si>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</si>
  <si>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</si>
  <si>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</si>
  <si>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</si>
  <si>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</si>
  <si>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</si>
  <si>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</si>
  <si>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</si>
  <si>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</si>
  <si>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</si>
  <si>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</si>
  <si>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</si>
  <si>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</si>
  <si>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</si>
  <si>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</si>
  <si>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</si>
  <si>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</si>
  <si>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</si>
  <si>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</si>
  <si>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</si>
  <si>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</si>
  <si>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</si>
  <si>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</si>
  <si>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</si>
  <si>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</si>
  <si>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</si>
  <si>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</si>
  <si>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</si>
  <si>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</si>
  <si>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</si>
  <si>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</si>
  <si>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</si>
  <si>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</si>
  <si>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</si>
  <si>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</si>
  <si>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</si>
  <si>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</si>
  <si>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</si>
  <si>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</si>
  <si>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</si>
  <si>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</si>
  <si>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</si>
  <si>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</si>
  <si>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</si>
  <si>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</si>
  <si>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</si>
  <si>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</si>
  <si>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</si>
  <si>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</si>
  <si>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</si>
  <si>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</si>
  <si>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</si>
  <si>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</si>
  <si>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</si>
  <si>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</si>
  <si>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</si>
  <si>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</si>
  <si>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</si>
  <si>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</si>
  <si>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</si>
  <si>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</si>
  <si>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</si>
  <si>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</si>
  <si>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</si>
  <si>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</si>
  <si>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</si>
  <si>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</si>
  <si>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</si>
  <si>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</si>
  <si>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</si>
  <si>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</si>
  <si>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</si>
  <si>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</si>
  <si>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</si>
  <si>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</si>
  <si>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</si>
  <si>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</si>
  <si>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</si>
  <si>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</si>
  <si>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</si>
  <si>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</si>
  <si>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</si>
  <si>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</si>
  <si>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</si>
  <si>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</si>
  <si>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</si>
  <si>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</si>
  <si>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</si>
  <si>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</si>
  <si>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</si>
  <si>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</si>
  <si>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</si>
  <si>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</si>
  <si>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</si>
  <si>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</si>
  <si>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</si>
  <si>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</si>
  <si>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</si>
  <si>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</si>
  <si>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</si>
  <si>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</si>
  <si>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</si>
  <si>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</si>
  <si>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</si>
  <si>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</si>
  <si>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</si>
  <si>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</si>
  <si>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</si>
  <si>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</si>
  <si>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</si>
  <si>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</si>
  <si>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</si>
  <si>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</si>
  <si>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</si>
  <si>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</si>
  <si>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</si>
  <si>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</si>
  <si>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</si>
  <si>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</si>
  <si>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</si>
  <si>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</si>
  <si>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</si>
  <si>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</si>
  <si>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</si>
  <si>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</si>
  <si>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</si>
  <si>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</si>
  <si>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</si>
  <si>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</si>
  <si>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</si>
  <si>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</si>
  <si>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</si>
  <si>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</si>
  <si>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</si>
  <si>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</si>
  <si>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</si>
  <si>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</si>
  <si>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</si>
  <si>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</si>
  <si>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</si>
  <si>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</si>
  <si>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</si>
  <si>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</si>
  <si>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</si>
  <si>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</si>
  <si>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</si>
  <si>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</si>
  <si>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</si>
  <si>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</si>
  <si>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</si>
  <si>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</si>
  <si>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</si>
  <si>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</si>
  <si>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</si>
  <si>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</si>
  <si>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</si>
  <si>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</si>
  <si>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</si>
  <si>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</si>
  <si>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</si>
  <si>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</si>
  <si>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</si>
  <si>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</si>
  <si>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</si>
  <si>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</si>
  <si>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</si>
  <si>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</si>
  <si>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</si>
  <si>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</si>
  <si>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</si>
  <si>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</si>
  <si>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</si>
  <si>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</si>
  <si>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</si>
  <si>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</si>
  <si>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</si>
  <si>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</si>
  <si>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</si>
  <si>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</si>
  <si>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</si>
  <si>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</si>
  <si>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</si>
  <si>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</si>
  <si>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</si>
  <si>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</si>
  <si>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</si>
  <si>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</si>
  <si>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</si>
  <si>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</si>
  <si>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</si>
  <si>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</si>
  <si>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</si>
  <si>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</si>
  <si>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</si>
  <si>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</si>
  <si>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</si>
  <si>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</si>
  <si>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</si>
  <si>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</si>
  <si>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</si>
  <si>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</si>
  <si>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</si>
  <si>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</si>
  <si>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</si>
  <si>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</si>
  <si>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</si>
  <si>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</si>
  <si>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</si>
  <si>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</si>
  <si>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</si>
  <si>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</si>
  <si>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</si>
  <si>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</si>
  <si>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</si>
  <si>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</si>
  <si>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</si>
  <si>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</si>
  <si>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</si>
  <si>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</si>
  <si>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</si>
  <si>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</si>
  <si>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</si>
  <si>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</si>
  <si>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</si>
  <si>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</si>
  <si>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</si>
  <si>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</si>
  <si>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</si>
  <si>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</si>
  <si>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</si>
  <si>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</si>
  <si>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</si>
  <si>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</si>
  <si>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</si>
  <si>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</si>
  <si>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</si>
  <si>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</si>
  <si>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</si>
  <si>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</si>
  <si>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</si>
  <si>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</si>
  <si>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</si>
  <si>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</si>
  <si>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</si>
  <si>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</si>
  <si>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</si>
  <si>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</si>
  <si>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</si>
  <si>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</si>
  <si>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</si>
  <si>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</si>
  <si>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</si>
  <si>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</si>
  <si>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</si>
  <si>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</si>
  <si>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</si>
  <si>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</si>
  <si>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</si>
  <si>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</si>
  <si>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</si>
  <si>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</si>
  <si>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</si>
  <si>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</si>
  <si>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</si>
  <si>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</si>
  <si>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</si>
  <si>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</si>
  <si>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</si>
  <si>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</si>
  <si>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</si>
  <si>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</si>
  <si>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</si>
  <si>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</si>
  <si>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</si>
  <si>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</si>
  <si>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</si>
  <si>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</si>
  <si>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</si>
  <si>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</si>
  <si>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</si>
  <si>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</si>
  <si>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</si>
  <si>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</si>
  <si>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</si>
  <si>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</si>
  <si>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</si>
  <si>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</si>
  <si>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</si>
  <si>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</si>
  <si>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</si>
  <si>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</si>
  <si>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</si>
  <si>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</si>
  <si>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</si>
  <si>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</si>
  <si>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</si>
  <si>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</si>
  <si>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</si>
  <si>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</si>
  <si>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</si>
  <si>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</si>
  <si>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</si>
  <si>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</si>
  <si>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</si>
  <si>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</si>
  <si>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</si>
  <si>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</si>
  <si>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</si>
  <si>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</si>
  <si>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</si>
  <si>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</si>
  <si>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</si>
  <si>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</si>
  <si>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</si>
  <si>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</si>
  <si>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</si>
  <si>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</si>
  <si>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</si>
  <si>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</si>
  <si>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</si>
  <si>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</si>
  <si>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</si>
  <si>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</si>
  <si>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</si>
  <si>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</si>
  <si>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</si>
  <si>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</si>
  <si>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</si>
  <si>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</si>
  <si>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</si>
  <si>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</si>
  <si>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</si>
  <si>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</si>
  <si>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</si>
  <si>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</si>
  <si>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</si>
  <si>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</si>
  <si>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</si>
  <si>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</si>
  <si>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</si>
  <si>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</si>
  <si>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</si>
  <si>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</si>
  <si>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</si>
  <si>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</si>
  <si>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</si>
  <si>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</si>
  <si>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</si>
  <si>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</si>
  <si>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</si>
  <si>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</si>
  <si>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</si>
  <si>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</si>
  <si>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</si>
  <si>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</si>
  <si>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</si>
  <si>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</si>
  <si>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</si>
  <si>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</si>
  <si>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</si>
  <si>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</si>
  <si>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</si>
  <si>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</si>
  <si>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</si>
  <si>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</si>
  <si>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</si>
  <si>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</si>
  <si>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</si>
  <si>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</si>
  <si>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</si>
  <si>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</si>
  <si>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</si>
  <si>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</si>
  <si>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</si>
  <si>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</si>
  <si>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</si>
  <si>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</si>
  <si>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</si>
  <si>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</si>
  <si>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</si>
  <si>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</si>
  <si>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</si>
  <si>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</si>
  <si>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</si>
  <si>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</si>
  <si>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</si>
  <si>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</si>
  <si>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</si>
  <si>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</si>
  <si>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</si>
  <si>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</si>
  <si>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</si>
  <si>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</si>
  <si>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</si>
  <si>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</si>
  <si>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</si>
  <si>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</si>
  <si>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</si>
  <si>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</si>
  <si>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</si>
  <si>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</si>
  <si>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</si>
  <si>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</si>
  <si>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</si>
  <si>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</si>
  <si>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</si>
  <si>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</si>
  <si>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</si>
  <si>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</si>
  <si>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</si>
  <si>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</si>
  <si>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</si>
  <si>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</si>
  <si>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</si>
  <si>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</si>
  <si>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</si>
  <si>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</si>
  <si>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</si>
  <si>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</si>
  <si>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</si>
  <si>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</si>
  <si>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</si>
  <si>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</si>
  <si>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</si>
  <si>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</si>
  <si>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</si>
  <si>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</si>
  <si>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</si>
  <si>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</si>
  <si>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</si>
  <si>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</si>
  <si>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</si>
  <si>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</si>
  <si>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</si>
  <si>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</si>
  <si>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</si>
  <si>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</si>
  <si>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</si>
  <si>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</si>
  <si>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</si>
  <si>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</si>
  <si>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</si>
  <si>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</si>
  <si>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</si>
  <si>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</si>
  <si>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</si>
  <si>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</si>
  <si>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</si>
  <si>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</si>
  <si>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</si>
  <si>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</si>
  <si>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</si>
  <si>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</si>
  <si>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</si>
  <si>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</si>
  <si>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</si>
  <si>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</si>
  <si>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</si>
  <si>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</si>
  <si>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</si>
  <si>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</si>
  <si>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</si>
  <si>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</si>
  <si>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</si>
  <si>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</si>
  <si>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</si>
  <si>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</si>
  <si>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</si>
  <si>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</si>
  <si>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</si>
  <si>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</si>
  <si>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</si>
  <si>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</si>
  <si>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</si>
  <si>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</si>
  <si>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</si>
  <si>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</si>
  <si>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</si>
  <si>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</si>
  <si>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</si>
  <si>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</si>
  <si>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</si>
  <si>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</si>
  <si>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</si>
  <si>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</si>
  <si>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</si>
  <si>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</si>
  <si>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</si>
  <si>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</si>
  <si>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</si>
  <si>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</si>
  <si>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</si>
  <si>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</si>
  <si>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</si>
  <si>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</si>
  <si>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</si>
  <si>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</si>
  <si>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</si>
  <si>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</si>
  <si>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</si>
  <si>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</si>
  <si>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</si>
  <si>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</si>
  <si>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</si>
  <si>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</si>
  <si>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</si>
  <si>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</si>
  <si>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</si>
  <si>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</si>
  <si>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</si>
  <si>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</si>
  <si>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</si>
  <si>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</si>
  <si>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</si>
  <si>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</si>
  <si>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</si>
  <si>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</si>
  <si>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</si>
  <si>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</si>
  <si>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</si>
  <si>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</si>
  <si>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</si>
  <si>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</si>
  <si>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</si>
  <si>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</si>
  <si>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</si>
  <si>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</si>
  <si>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</si>
  <si>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</si>
  <si>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</si>
  <si>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</si>
  <si>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</si>
  <si>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</si>
  <si>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</si>
  <si>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</si>
  <si>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</si>
  <si>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</si>
  <si>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</si>
  <si>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</si>
  <si>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</si>
  <si>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</si>
  <si>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</si>
  <si>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</si>
  <si>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</si>
  <si>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</si>
  <si>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</si>
  <si>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</si>
  <si>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</si>
  <si>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</si>
  <si>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</si>
  <si>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</si>
  <si>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</si>
  <si>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</si>
  <si>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</si>
  <si>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</si>
  <si>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</si>
  <si>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</si>
  <si>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</si>
  <si>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</si>
  <si>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</si>
  <si>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</si>
  <si>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</si>
  <si>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</si>
  <si>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</si>
  <si>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</si>
  <si>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</si>
  <si>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</si>
  <si>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</si>
  <si>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</si>
  <si>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</si>
  <si>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</si>
  <si>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</si>
  <si>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</si>
  <si>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</si>
  <si>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</si>
  <si>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</si>
  <si>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</si>
  <si>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</si>
  <si>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</si>
  <si>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</si>
  <si>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</si>
  <si>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</si>
  <si>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</si>
  <si>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</si>
  <si>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</si>
  <si>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</si>
  <si>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</si>
  <si>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</si>
  <si>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</si>
  <si>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</si>
  <si>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</si>
  <si>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</si>
  <si>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</si>
  <si>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</si>
  <si>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</si>
  <si>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</si>
  <si>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</si>
  <si>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</si>
  <si>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</si>
  <si>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</si>
  <si>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</si>
  <si>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</si>
  <si>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</si>
  <si>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</si>
  <si>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</si>
  <si>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</si>
  <si>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</si>
  <si>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</si>
  <si>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</si>
  <si>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</si>
  <si>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</si>
  <si>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</si>
  <si>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</si>
  <si>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</si>
  <si>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</si>
  <si>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</si>
  <si>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</si>
  <si>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</si>
  <si>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</si>
  <si>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</si>
  <si>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</si>
  <si>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</si>
  <si>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</si>
  <si>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</si>
  <si>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</si>
  <si>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</si>
  <si>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</si>
  <si>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</si>
  <si>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</si>
  <si>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</si>
  <si>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</si>
  <si>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</si>
  <si>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</si>
  <si>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</si>
  <si>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</si>
  <si>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</si>
  <si>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</si>
  <si>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</si>
  <si>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</si>
  <si>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</si>
  <si>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</si>
  <si>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</si>
  <si>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</si>
  <si>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</si>
  <si>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</si>
  <si>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</si>
  <si>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</si>
  <si>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</si>
  <si>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</si>
  <si>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</si>
  <si>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</si>
  <si>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</si>
  <si>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</si>
  <si>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</si>
  <si>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</si>
  <si>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</si>
  <si>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</si>
  <si>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</si>
  <si>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</si>
  <si>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</si>
  <si>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</si>
  <si>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</si>
  <si>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</si>
  <si>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</si>
  <si>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</si>
  <si>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</si>
  <si>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</si>
  <si>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</si>
  <si>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</si>
  <si>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</si>
  <si>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</si>
  <si>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</si>
  <si>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</si>
  <si>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</si>
  <si>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</si>
  <si>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</si>
  <si>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</si>
  <si>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</si>
  <si>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</si>
  <si>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</si>
  <si>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</si>
  <si>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</si>
  <si>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</si>
  <si>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</si>
  <si>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</si>
  <si>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</si>
  <si>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</si>
  <si>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</si>
  <si>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</si>
  <si>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</si>
  <si>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</si>
  <si>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</si>
  <si>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</si>
  <si>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</si>
  <si>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</si>
  <si>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</si>
  <si>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</si>
  <si>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</si>
  <si>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</si>
  <si>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</si>
  <si>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</si>
  <si>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</si>
  <si>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</si>
  <si>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</si>
  <si>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</si>
  <si>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</si>
  <si>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</si>
  <si>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</si>
  <si>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</si>
  <si>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</si>
  <si>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</si>
  <si>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</si>
  <si>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</si>
  <si>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</si>
  <si>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</si>
  <si>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</si>
  <si>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</si>
  <si>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</si>
  <si>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</si>
  <si>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</si>
  <si>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</si>
  <si>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</si>
  <si>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</si>
  <si>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</si>
  <si>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</si>
  <si>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</si>
  <si>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</si>
  <si>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</si>
  <si>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</si>
  <si>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</si>
  <si>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</si>
  <si>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</si>
  <si>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</si>
  <si>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</si>
  <si>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</si>
  <si>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</si>
  <si>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</si>
  <si>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</si>
  <si>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</si>
  <si>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</si>
  <si>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</si>
  <si>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</si>
  <si>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</si>
  <si>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</si>
  <si>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</si>
  <si>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</si>
  <si>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</si>
  <si>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</si>
  <si>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</si>
  <si>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</si>
  <si>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</si>
  <si>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</si>
  <si>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</si>
  <si>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</si>
  <si>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</si>
  <si>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</si>
  <si>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</si>
  <si>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</si>
  <si>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</si>
  <si>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</si>
  <si>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</si>
  <si>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</si>
  <si>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</si>
  <si>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</si>
  <si>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</si>
  <si>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</si>
  <si>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</si>
  <si>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</si>
  <si>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</si>
  <si>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</si>
  <si>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</si>
  <si>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</si>
  <si>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</si>
  <si>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</si>
  <si>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</si>
  <si>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</si>
  <si>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</si>
  <si>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</si>
  <si>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</si>
  <si>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</si>
  <si>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</si>
  <si>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</si>
  <si>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</si>
  <si>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</si>
  <si>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</si>
  <si>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</si>
  <si>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</si>
  <si>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</si>
  <si>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</si>
  <si>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</si>
  <si>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</si>
  <si>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</si>
  <si>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</si>
  <si>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</si>
  <si>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</si>
  <si>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</si>
  <si>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</si>
  <si>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</si>
  <si>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</si>
  <si>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</si>
  <si>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</si>
  <si>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</si>
  <si>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</si>
  <si>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</si>
  <si>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</si>
  <si>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</si>
  <si>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</si>
  <si>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</si>
  <si>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</si>
  <si>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</si>
  <si>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</si>
  <si>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</si>
  <si>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</si>
  <si>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</si>
  <si>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</si>
  <si>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</si>
  <si>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</si>
  <si>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</si>
  <si>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</si>
  <si>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</si>
  <si>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</si>
  <si>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</si>
  <si>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</si>
  <si>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</si>
  <si>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</si>
  <si>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</si>
  <si>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</si>
  <si>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</si>
  <si>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</si>
  <si>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</si>
  <si>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</si>
  <si>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</si>
  <si>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</si>
  <si>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</si>
  <si>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</si>
  <si>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</si>
  <si>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</si>
  <si>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</si>
  <si>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</si>
  <si>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</si>
  <si>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</si>
  <si>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</si>
  <si>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</si>
  <si>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</si>
  <si>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</si>
  <si>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</si>
  <si>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</si>
  <si>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</si>
  <si>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</si>
  <si>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</si>
  <si>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</si>
  <si>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</si>
  <si>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</si>
  <si>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</si>
  <si>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</si>
  <si>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</si>
  <si>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</si>
  <si>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</si>
  <si>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</si>
  <si>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</si>
  <si>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</si>
  <si>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</si>
  <si>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</si>
  <si>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</si>
  <si>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</si>
  <si>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</si>
  <si>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</si>
  <si>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</si>
  <si>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</si>
  <si>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</si>
  <si>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</si>
  <si>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</si>
  <si>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</si>
  <si>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</si>
  <si>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</si>
  <si>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</si>
  <si>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</si>
  <si>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</si>
  <si>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</si>
  <si>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</si>
  <si>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</si>
  <si>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</si>
  <si>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</si>
  <si>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</si>
  <si>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</si>
  <si>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</si>
  <si>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</si>
  <si>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</si>
  <si>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</si>
  <si>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</si>
  <si>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</si>
  <si>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</si>
  <si>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</si>
  <si>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</si>
  <si>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</si>
  <si>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</si>
  <si>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</si>
  <si>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</si>
  <si>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</si>
  <si>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</si>
  <si>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</si>
  <si>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</si>
  <si>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</si>
  <si>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</si>
  <si>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</si>
  <si>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</si>
  <si>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</si>
  <si>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</si>
  <si>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</si>
  <si>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</si>
  <si>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</si>
  <si>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</si>
  <si>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</si>
  <si>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</si>
  <si>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</si>
  <si>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</si>
  <si>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</si>
  <si>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</si>
  <si>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</si>
  <si>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</si>
  <si>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</si>
  <si>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</si>
  <si>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</si>
  <si>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</si>
  <si>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</si>
  <si>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</si>
  <si>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</si>
  <si>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</si>
  <si>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</si>
  <si>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</si>
  <si>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</si>
  <si>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</si>
  <si>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</si>
  <si>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</si>
  <si>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</si>
  <si>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</si>
  <si>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</si>
  <si>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</si>
  <si>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</si>
  <si>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</si>
  <si>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</si>
  <si>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</si>
  <si>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</si>
  <si>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</si>
  <si>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</si>
  <si>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</si>
  <si>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</si>
  <si>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</si>
  <si>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</si>
  <si>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</si>
  <si>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</si>
  <si>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</si>
  <si>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</si>
  <si>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</si>
  <si>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</si>
  <si>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</si>
  <si>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</si>
  <si>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</si>
  <si>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</si>
  <si>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</si>
  <si>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</si>
  <si>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</si>
  <si>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</si>
  <si>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</si>
  <si>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</si>
  <si>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</si>
  <si>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</si>
  <si>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</si>
  <si>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</si>
  <si>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</si>
  <si>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</si>
  <si>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</si>
  <si>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</si>
  <si>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</si>
  <si>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</si>
  <si>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</si>
  <si>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</si>
  <si>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</si>
  <si>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</si>
  <si>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</si>
  <si>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</si>
  <si>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</si>
  <si>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</si>
  <si>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</si>
  <si>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</si>
  <si>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</si>
  <si>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</si>
  <si>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</si>
  <si>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</si>
  <si>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</si>
  <si>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</si>
  <si>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</si>
  <si>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</si>
  <si>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</si>
  <si>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</si>
  <si>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</si>
  <si>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</si>
  <si>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</si>
  <si>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</si>
  <si>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</si>
  <si>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</si>
  <si>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</si>
  <si>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</si>
  <si>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</si>
  <si>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</si>
  <si>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</si>
  <si>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</si>
  <si>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</si>
  <si>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</si>
  <si>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</si>
  <si>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</si>
  <si>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</si>
  <si>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</si>
  <si>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</si>
  <si>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</si>
  <si>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</si>
  <si>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</si>
  <si>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</si>
  <si>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</si>
  <si>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</si>
  <si>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</si>
  <si>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</si>
  <si>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</si>
  <si>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</si>
  <si>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</si>
  <si>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</si>
  <si>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</si>
  <si>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</si>
  <si>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</si>
  <si>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</si>
  <si>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</si>
  <si>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</si>
  <si>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</si>
  <si>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</si>
  <si>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</si>
  <si>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</si>
  <si>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</si>
  <si>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</si>
  <si>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</si>
  <si>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</si>
  <si>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</si>
  <si>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</si>
  <si>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</si>
  <si>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</si>
  <si>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</si>
  <si>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</si>
  <si>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</si>
  <si>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</si>
  <si>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</si>
  <si>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</si>
  <si>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</si>
  <si>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</si>
  <si>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</si>
  <si>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</si>
  <si>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</si>
  <si>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</si>
  <si>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</si>
  <si>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</si>
  <si>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</si>
  <si>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</si>
  <si>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</si>
  <si>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</si>
  <si>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</si>
  <si>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</si>
  <si>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</si>
  <si>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</si>
  <si>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</si>
  <si>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</si>
  <si>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</si>
  <si>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</si>
  <si>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</si>
  <si>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</si>
  <si>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</si>
  <si>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</si>
  <si>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</si>
  <si>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</si>
  <si>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</si>
  <si>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</si>
  <si>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</si>
  <si>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</si>
  <si>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</si>
  <si>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</si>
  <si>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</si>
  <si>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</si>
  <si>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</si>
  <si>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</si>
  <si>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</si>
  <si>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</si>
  <si>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</si>
  <si>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</si>
  <si>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</si>
  <si>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</si>
  <si>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</si>
  <si>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</si>
  <si>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</si>
  <si>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</si>
  <si>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</si>
  <si>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</si>
  <si>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</si>
  <si>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</si>
  <si>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</si>
  <si>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</si>
  <si>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</si>
  <si>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</si>
  <si>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</si>
  <si>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</si>
  <si>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</si>
  <si>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</si>
  <si>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</si>
  <si>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</si>
  <si>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</si>
  <si>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</si>
  <si>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</si>
  <si>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</si>
  <si>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</si>
  <si>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</si>
  <si>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</si>
  <si>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</si>
  <si>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</si>
  <si>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</si>
  <si>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</si>
  <si>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</si>
  <si>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</si>
  <si>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</si>
  <si>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</si>
  <si>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</si>
  <si>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</si>
  <si>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</si>
  <si>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</si>
  <si>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</si>
  <si>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</si>
  <si>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</si>
  <si>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</si>
  <si>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</si>
  <si>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</si>
  <si>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</si>
  <si>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</si>
  <si>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</si>
  <si>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</si>
  <si>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</si>
  <si>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</si>
  <si>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</si>
  <si>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</si>
  <si>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</si>
  <si>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</si>
  <si>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</si>
  <si>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</si>
  <si>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</si>
  <si>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</si>
  <si>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</si>
  <si>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</si>
  <si>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</si>
  <si>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</si>
  <si>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</si>
  <si>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</si>
  <si>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</si>
  <si>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</si>
  <si>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</si>
  <si>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</si>
  <si>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</si>
  <si>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</si>
  <si>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</si>
  <si>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</si>
  <si>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</si>
  <si>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</si>
  <si>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</si>
  <si>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</si>
  <si>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</si>
  <si>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</si>
  <si>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</si>
  <si>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</si>
  <si>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</si>
  <si>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</si>
  <si>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</si>
  <si>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</si>
  <si>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</si>
  <si>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</si>
  <si>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</si>
  <si>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</si>
  <si>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</si>
  <si>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</si>
  <si>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</si>
  <si>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</si>
  <si>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</si>
  <si>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</si>
  <si>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</si>
  <si>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</si>
  <si>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</si>
  <si>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</si>
  <si>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</si>
  <si>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</si>
  <si>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</si>
  <si>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</si>
  <si>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</si>
  <si>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</si>
  <si>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</si>
  <si>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</si>
  <si>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</si>
  <si>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</si>
  <si>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</si>
  <si>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</si>
  <si>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</si>
  <si>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</si>
  <si>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</si>
  <si>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</si>
  <si>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</si>
  <si>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</si>
  <si>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</si>
  <si>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</si>
  <si>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</si>
  <si>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</si>
  <si>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</si>
  <si>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</si>
  <si>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</si>
  <si>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</si>
  <si>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</si>
  <si>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</si>
  <si>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</si>
  <si>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</si>
  <si>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</si>
  <si>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</si>
  <si>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</si>
  <si>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</si>
  <si>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</si>
  <si>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</si>
  <si>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</si>
  <si>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</si>
  <si>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</si>
  <si>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</si>
  <si>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</si>
  <si>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</si>
  <si>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</si>
  <si>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</si>
  <si>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</si>
  <si>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</si>
  <si>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</si>
  <si>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</si>
  <si>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</si>
  <si>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</si>
  <si>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</si>
  <si>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</si>
  <si>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</si>
  <si>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</si>
  <si>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</si>
  <si>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</si>
  <si>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</si>
  <si>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</si>
  <si>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</si>
  <si>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</si>
  <si>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</si>
  <si>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</si>
  <si>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</si>
  <si>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</si>
  <si>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</si>
  <si>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</si>
  <si>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</si>
  <si>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</si>
  <si>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</si>
  <si>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</si>
  <si>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</si>
  <si>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</si>
  <si>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</si>
  <si>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</si>
  <si>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</si>
  <si>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</si>
  <si>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</si>
  <si>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</si>
  <si>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</si>
  <si>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</si>
  <si>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</si>
  <si>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</si>
  <si>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</si>
  <si>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</si>
  <si>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</si>
  <si>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</si>
  <si>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</si>
  <si>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</si>
  <si>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</si>
  <si>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</si>
  <si>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</si>
  <si>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</si>
  <si>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</si>
  <si>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</si>
  <si>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</si>
  <si>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</si>
  <si>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</si>
  <si>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</si>
  <si>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</si>
  <si>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</si>
  <si>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</si>
  <si>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</si>
  <si>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</si>
  <si>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</si>
  <si>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</si>
  <si>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</si>
  <si>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</si>
  <si>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</si>
  <si>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</si>
  <si>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</si>
  <si>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</si>
  <si>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</si>
  <si>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</si>
  <si>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</si>
  <si>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</si>
  <si>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</si>
  <si>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</si>
  <si>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</si>
  <si>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</si>
  <si>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</si>
  <si>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</si>
  <si>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</si>
  <si>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</si>
  <si>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</si>
  <si>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</si>
  <si>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</si>
  <si>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</si>
  <si>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</si>
  <si>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</si>
  <si>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</si>
  <si>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</si>
  <si>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</si>
  <si>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</si>
  <si>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</si>
  <si>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</si>
  <si>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</si>
  <si>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</si>
  <si>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</si>
  <si>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</si>
  <si>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</si>
  <si>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</si>
  <si>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</si>
  <si>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</si>
  <si>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</si>
  <si>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</si>
  <si>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</si>
  <si>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</si>
  <si>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</si>
  <si>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</si>
  <si>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</si>
  <si>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</si>
  <si>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</si>
  <si>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</si>
  <si>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</si>
  <si>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</si>
  <si>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</si>
  <si>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</si>
  <si>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</si>
  <si>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</si>
  <si>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</si>
  <si>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</si>
  <si>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</si>
  <si>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</si>
  <si>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</si>
  <si>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</si>
  <si>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</si>
  <si>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</si>
  <si>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</si>
  <si>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</si>
  <si>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</si>
  <si>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</si>
  <si>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</si>
  <si>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</si>
  <si>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</si>
  <si>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</si>
  <si>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</si>
  <si>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</si>
  <si>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</si>
  <si>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</si>
  <si>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</si>
  <si>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</si>
  <si>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</si>
  <si>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</si>
  <si>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</si>
  <si>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</si>
  <si>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</si>
  <si>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</si>
  <si>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</si>
  <si>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</si>
  <si>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</si>
  <si>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</si>
  <si>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</si>
  <si>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</si>
  <si>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</si>
  <si>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</si>
  <si>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</si>
  <si>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</si>
  <si>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</si>
  <si>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</si>
  <si>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</si>
  <si>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</si>
  <si>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</si>
  <si>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</si>
  <si>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</si>
  <si>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</si>
  <si>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</si>
  <si>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</si>
  <si>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</si>
  <si>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</si>
  <si>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</si>
  <si>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</si>
  <si>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</si>
  <si>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</si>
  <si>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</si>
  <si>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</si>
  <si>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</si>
  <si>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</si>
  <si>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</si>
  <si>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</si>
  <si>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</si>
  <si>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</si>
  <si>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</si>
  <si>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</si>
  <si>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</si>
  <si>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</si>
  <si>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</si>
  <si>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</si>
  <si>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</si>
  <si>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</si>
  <si>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</si>
  <si>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</si>
  <si>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</si>
  <si>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</si>
  <si>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</si>
  <si>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</si>
  <si>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</si>
  <si>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</si>
  <si>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</si>
  <si>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</si>
  <si>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</si>
  <si>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</si>
  <si>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</si>
  <si>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</si>
  <si>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</si>
  <si>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</si>
  <si>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</si>
  <si>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</si>
  <si>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</si>
  <si>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</si>
  <si>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</si>
  <si>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</si>
  <si>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</si>
  <si>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</si>
  <si>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</si>
  <si>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</si>
  <si>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</si>
  <si>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</si>
  <si>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</si>
  <si>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</si>
  <si>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</si>
  <si>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</si>
  <si>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</si>
  <si>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</si>
  <si>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</si>
  <si>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</si>
  <si>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</si>
  <si>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</si>
  <si>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</si>
  <si>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</si>
  <si>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</si>
  <si>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</si>
  <si>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</si>
  <si>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</si>
  <si>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</si>
  <si>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</si>
  <si>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</si>
  <si>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</si>
  <si>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</si>
  <si>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</si>
  <si>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</si>
  <si>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</si>
  <si>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</si>
  <si>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</si>
  <si>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</si>
  <si>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</si>
  <si>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</si>
  <si>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</si>
  <si>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</si>
  <si>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</si>
  <si>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</si>
  <si>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</si>
  <si>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</si>
  <si>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</si>
  <si>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</si>
  <si>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</si>
  <si>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</si>
  <si>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</si>
  <si>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</si>
  <si>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</si>
  <si>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</si>
  <si>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</si>
  <si>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</si>
  <si>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</si>
  <si>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</si>
  <si>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</si>
  <si>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</si>
  <si>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</si>
  <si>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</si>
  <si>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</si>
  <si>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</si>
  <si>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</si>
  <si>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</si>
  <si>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</si>
  <si>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</si>
  <si>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</si>
  <si>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</si>
  <si>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</si>
  <si>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</si>
  <si>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</si>
  <si>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</si>
  <si>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</si>
  <si>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</si>
  <si>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</si>
  <si>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</si>
  <si>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</si>
  <si>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</si>
  <si>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</si>
  <si>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</si>
  <si>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</si>
  <si>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</si>
  <si>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</si>
  <si>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</si>
  <si>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</si>
  <si>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</si>
  <si>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</si>
  <si>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</si>
  <si>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</si>
  <si>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</si>
  <si>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</si>
  <si>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</si>
  <si>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</si>
  <si>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</si>
  <si>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</si>
  <si>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</si>
  <si>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</si>
  <si>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</si>
  <si>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</si>
  <si>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</si>
  <si>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</si>
  <si>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</si>
  <si>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</si>
  <si>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</si>
  <si>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</si>
  <si>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</si>
  <si>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</si>
  <si>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</si>
  <si>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</si>
  <si>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</si>
  <si>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</si>
  <si>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</si>
  <si>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</si>
  <si>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</si>
  <si>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</si>
  <si>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</si>
  <si>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</si>
  <si>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</si>
  <si>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</si>
  <si>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</si>
  <si>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</si>
  <si>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</si>
  <si>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</si>
  <si>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</si>
  <si>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</si>
  <si>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</si>
  <si>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</si>
  <si>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</si>
  <si>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</si>
  <si>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</si>
  <si>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</si>
  <si>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</si>
  <si>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</si>
  <si>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</si>
  <si>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</si>
  <si>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</si>
  <si>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</si>
  <si>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</si>
  <si>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</si>
  <si>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</si>
  <si>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</si>
  <si>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</si>
  <si>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</si>
  <si>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</si>
  <si>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</si>
  <si>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</si>
  <si>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</si>
  <si>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</si>
  <si>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</si>
  <si>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</si>
  <si>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</si>
  <si>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</si>
  <si>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</si>
  <si>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</si>
  <si>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</si>
  <si>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</si>
  <si>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</si>
  <si>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</si>
  <si>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</si>
  <si>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</si>
  <si>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</si>
  <si>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</si>
  <si>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</si>
  <si>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</si>
  <si>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</si>
  <si>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</si>
  <si>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</si>
  <si>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</si>
  <si>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</si>
  <si>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</si>
  <si>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</si>
  <si>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</si>
  <si>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</si>
  <si>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</si>
  <si>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</si>
  <si>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</si>
  <si>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</si>
  <si>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</si>
  <si>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</si>
  <si>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</si>
  <si>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</si>
  <si>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</si>
  <si>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</si>
  <si>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</si>
  <si>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</si>
  <si>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</si>
  <si>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</si>
  <si>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</si>
  <si>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</si>
  <si>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</si>
  <si>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</si>
  <si>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</si>
  <si>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</si>
  <si>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</si>
  <si>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</si>
  <si>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</si>
  <si>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</si>
  <si>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</si>
  <si>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</si>
  <si>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</si>
  <si>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</si>
  <si>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</si>
  <si>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</si>
  <si>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</si>
  <si>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</si>
  <si>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</si>
  <si>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</si>
  <si>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</si>
  <si>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</si>
  <si>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</si>
  <si>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</si>
  <si>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</si>
  <si>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</si>
  <si>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</si>
  <si>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</si>
  <si>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</si>
  <si>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</si>
  <si>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</si>
  <si>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</si>
  <si>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</si>
  <si>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</si>
  <si>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</si>
  <si>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</si>
  <si>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</si>
  <si>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</si>
  <si>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</si>
  <si>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</si>
  <si>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</si>
  <si>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</si>
  <si>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</si>
  <si>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</si>
  <si>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</si>
  <si>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</si>
  <si>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</si>
  <si>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</si>
  <si>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</si>
  <si>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</si>
  <si>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</si>
  <si>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</si>
  <si>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</si>
  <si>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</si>
  <si>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</si>
  <si>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</si>
  <si>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</si>
  <si>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</si>
  <si>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</si>
  <si>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</si>
  <si>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</si>
  <si>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</si>
  <si>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</si>
  <si>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</si>
  <si>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</si>
  <si>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</si>
  <si>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</si>
  <si>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</si>
  <si>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</si>
  <si>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</si>
  <si>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</si>
  <si>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</si>
  <si>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</si>
  <si>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</si>
  <si>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</si>
  <si>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</si>
  <si>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</si>
  <si>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</si>
  <si>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</si>
  <si>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</si>
  <si>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</si>
  <si>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</si>
  <si>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</si>
  <si>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</si>
  <si>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</si>
  <si>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</si>
  <si>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</si>
  <si>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</si>
  <si>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</si>
  <si>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</si>
  <si>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</si>
  <si>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</si>
  <si>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</si>
  <si>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</si>
  <si>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</si>
  <si>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</si>
  <si>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</si>
  <si>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</si>
  <si>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</si>
  <si>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</si>
  <si>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</si>
  <si>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</si>
  <si>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</si>
  <si>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</si>
  <si>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</si>
  <si>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</si>
  <si>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</si>
  <si>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</si>
  <si>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</si>
  <si>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</si>
  <si>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</si>
  <si>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</si>
  <si>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</si>
  <si>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</si>
  <si>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</si>
  <si>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</si>
  <si>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</si>
  <si>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</si>
  <si>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</si>
  <si>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</si>
  <si>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</si>
  <si>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</si>
  <si>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</si>
  <si>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</si>
  <si>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</si>
  <si>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</si>
  <si>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</si>
  <si>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</si>
  <si>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</si>
  <si>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</si>
  <si>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</si>
  <si>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</si>
  <si>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</si>
  <si>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</si>
  <si>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</si>
  <si>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</si>
  <si>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</si>
  <si>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</si>
  <si>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</si>
  <si>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</si>
  <si>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</si>
  <si>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</si>
  <si>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</si>
  <si>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</si>
  <si>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</si>
  <si>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</si>
  <si>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</si>
  <si>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</si>
  <si>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</si>
  <si>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</si>
  <si>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</si>
  <si>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</si>
  <si>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</si>
  <si>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</si>
  <si>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</si>
  <si>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</si>
  <si>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</si>
  <si>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</si>
  <si>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</si>
  <si>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</si>
  <si>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</si>
  <si>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</si>
  <si>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</si>
  <si>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</si>
  <si>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</si>
  <si>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</si>
  <si>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</si>
  <si>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</si>
  <si>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</si>
  <si>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</si>
  <si>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</si>
  <si>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</si>
  <si>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</si>
  <si>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</si>
  <si>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</si>
  <si>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</si>
  <si>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</si>
  <si>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</si>
  <si>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</si>
  <si>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</si>
  <si>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</si>
  <si>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</si>
  <si>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</si>
  <si>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</si>
  <si>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</si>
  <si>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</si>
  <si>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</si>
  <si>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</si>
  <si>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</si>
  <si>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</si>
  <si>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</si>
  <si>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</si>
  <si>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</si>
  <si>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</si>
  <si>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</si>
  <si>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</si>
  <si>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</si>
  <si>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</si>
  <si>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</si>
  <si>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</si>
  <si>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</si>
  <si>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</si>
  <si>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</si>
  <si>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</si>
  <si>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</si>
  <si>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</si>
  <si>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</si>
  <si>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</si>
  <si>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</si>
  <si>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</si>
  <si>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</si>
  <si>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</si>
  <si>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</si>
  <si>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</si>
  <si>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</si>
  <si>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</si>
  <si>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</si>
  <si>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</si>
  <si>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</si>
  <si>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</si>
  <si>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</si>
  <si>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</si>
  <si>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</si>
  <si>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</si>
  <si>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</si>
  <si>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</si>
  <si>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</si>
  <si>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</si>
  <si>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</si>
  <si>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</si>
  <si>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</si>
  <si>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</si>
  <si>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</si>
  <si>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</si>
  <si>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</si>
  <si>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</si>
  <si>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</si>
  <si>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</si>
  <si>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</si>
  <si>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</si>
  <si>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</si>
  <si>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</si>
  <si>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</si>
  <si>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</si>
  <si>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</si>
  <si>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</si>
  <si>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</si>
  <si>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</si>
  <si>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</si>
  <si>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</si>
  <si>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</si>
  <si>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</si>
  <si>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</si>
  <si>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</si>
  <si>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</si>
  <si>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</si>
  <si>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</si>
  <si>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</si>
  <si>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</si>
  <si>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</si>
  <si>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</si>
  <si>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</si>
  <si>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</si>
  <si>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</si>
  <si>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</si>
  <si>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</si>
  <si>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</si>
  <si>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</si>
  <si>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</si>
  <si>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</si>
  <si>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</si>
  <si>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</si>
  <si>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</si>
  <si>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</si>
  <si>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</si>
  <si>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</si>
  <si>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</si>
  <si>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</si>
  <si>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</si>
  <si>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</si>
  <si>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</si>
  <si>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</si>
  <si>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</si>
  <si>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</si>
  <si>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</si>
  <si>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</si>
  <si>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</si>
  <si>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</si>
  <si>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</si>
  <si>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</si>
  <si>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</si>
  <si>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</si>
  <si>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</si>
  <si>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</si>
  <si>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</si>
  <si>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</si>
  <si>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</si>
  <si>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</si>
  <si>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</si>
  <si>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</si>
  <si>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</si>
  <si>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</si>
  <si>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</si>
  <si>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</si>
  <si>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</si>
  <si>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</si>
  <si>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</si>
  <si>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</si>
  <si>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</si>
  <si>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</si>
  <si>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</si>
  <si>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</si>
  <si>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</si>
  <si>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</si>
  <si>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</si>
  <si>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</si>
  <si>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</si>
  <si>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</si>
  <si>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</si>
  <si>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</si>
  <si>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</si>
  <si>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</si>
  <si>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</si>
  <si>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</si>
  <si>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</si>
  <si>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</si>
  <si>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</si>
  <si>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</si>
  <si>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</si>
  <si>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</si>
  <si>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</si>
  <si>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</si>
  <si>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</si>
  <si>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</si>
  <si>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</si>
  <si>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</si>
  <si>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</si>
  <si>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</si>
  <si>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</si>
  <si>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</si>
  <si>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</si>
  <si>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</si>
  <si>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</si>
  <si>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</si>
  <si>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</si>
  <si>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</si>
  <si>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</si>
  <si>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</si>
  <si>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</si>
  <si>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</si>
  <si>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</si>
  <si>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</si>
  <si>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</si>
  <si>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</si>
  <si>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</si>
  <si>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</si>
  <si>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</si>
  <si>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</si>
  <si>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</si>
  <si>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</si>
  <si>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</si>
  <si>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</si>
  <si>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</si>
  <si>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</si>
  <si>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</si>
  <si>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</si>
  <si>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</si>
  <si>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</si>
  <si>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</si>
  <si>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</si>
  <si>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</si>
  <si>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</si>
  <si>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</si>
  <si>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</si>
  <si>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</si>
  <si>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</si>
  <si>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</si>
  <si>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</si>
  <si>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</si>
  <si>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</si>
  <si>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</si>
  <si>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</si>
  <si>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</si>
  <si>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</si>
  <si>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</si>
  <si>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</si>
  <si>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</si>
  <si>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</si>
  <si>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</si>
  <si>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</si>
  <si>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</si>
  <si>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</si>
  <si>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</si>
  <si>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</si>
  <si>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</si>
  <si>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</si>
  <si>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</si>
  <si>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</si>
  <si>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</si>
  <si>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</si>
  <si>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</si>
  <si>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</si>
  <si>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</si>
  <si>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</si>
  <si>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</si>
  <si>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</si>
  <si>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</si>
  <si>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</si>
  <si>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</si>
  <si>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</si>
  <si>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</si>
  <si>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</si>
  <si>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</si>
  <si>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</si>
  <si>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</si>
  <si>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</si>
  <si>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</si>
  <si>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</si>
  <si>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</si>
  <si>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</si>
  <si>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</si>
  <si>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</si>
  <si>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</si>
  <si>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</si>
  <si>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</si>
  <si>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</si>
  <si>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</si>
  <si>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</si>
  <si>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</si>
  <si>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</si>
  <si>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</si>
  <si>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</si>
  <si>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</si>
  <si>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</si>
  <si>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</si>
  <si>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</si>
  <si>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</si>
  <si>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</si>
  <si>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</si>
  <si>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</si>
  <si>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</si>
  <si>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</si>
  <si>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</si>
  <si>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</si>
  <si>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</si>
  <si>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</si>
  <si>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</si>
  <si>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</si>
  <si>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</si>
  <si>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</si>
  <si>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</si>
  <si>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</si>
  <si>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</si>
  <si>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</si>
  <si>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</si>
  <si>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</si>
  <si>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</si>
  <si>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</si>
  <si>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</si>
  <si>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</si>
  <si>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</si>
  <si>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</si>
  <si>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</si>
  <si>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</si>
  <si>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</si>
  <si>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</si>
  <si>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</si>
  <si>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</si>
  <si>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</si>
  <si>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</si>
  <si>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</si>
  <si>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</si>
  <si>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</si>
  <si>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</si>
  <si>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</si>
  <si>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</si>
  <si>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</si>
  <si>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</si>
  <si>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</si>
  <si>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</si>
  <si>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</si>
  <si>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</si>
  <si>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</si>
  <si>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</si>
  <si>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</si>
  <si>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</si>
  <si>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</si>
  <si>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</si>
  <si>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</si>
  <si>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</si>
  <si>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</si>
  <si>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</si>
  <si>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</si>
  <si>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</si>
  <si>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</si>
  <si>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</si>
  <si>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</si>
  <si>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</si>
  <si>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</si>
  <si>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</si>
  <si>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</si>
  <si>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</si>
  <si>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</si>
  <si>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</si>
  <si>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</si>
  <si>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</si>
  <si>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</si>
  <si>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</si>
  <si>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</si>
  <si>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</si>
  <si>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</si>
  <si>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</si>
  <si>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</si>
  <si>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</si>
  <si>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</si>
  <si>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</si>
  <si>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</si>
  <si>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</si>
  <si>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</si>
  <si>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</si>
  <si>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</si>
  <si>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</si>
  <si>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</si>
  <si>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</si>
  <si>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</si>
  <si>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</si>
  <si>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</si>
  <si>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</si>
  <si>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</si>
  <si>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</si>
  <si>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</si>
  <si>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</si>
  <si>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</si>
  <si>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</si>
  <si>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</si>
  <si>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</si>
  <si>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</si>
  <si>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</si>
  <si>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</si>
  <si>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</si>
  <si>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</si>
  <si>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</si>
  <si>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</si>
  <si>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</si>
  <si>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</si>
  <si>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</si>
  <si>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</si>
  <si>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</si>
  <si>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</si>
  <si>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</si>
  <si>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</si>
  <si>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</si>
  <si>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</si>
  <si>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</si>
  <si>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</si>
  <si>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</si>
  <si>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</si>
  <si>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</si>
  <si>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</si>
  <si>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</si>
  <si>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</si>
  <si>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</si>
  <si>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</si>
  <si>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</si>
  <si>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</si>
  <si>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</si>
  <si>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</si>
  <si>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</si>
  <si>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</si>
  <si>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</si>
  <si>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</si>
  <si>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</si>
  <si>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</si>
  <si>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</si>
  <si>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</si>
  <si>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</si>
  <si>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</si>
  <si>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</si>
  <si>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</si>
  <si>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</si>
  <si>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</si>
  <si>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</si>
  <si>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</si>
  <si>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</si>
  <si>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</si>
  <si>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</si>
  <si>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</si>
  <si>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</si>
  <si>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</si>
  <si>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</si>
  <si>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</si>
  <si>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</si>
  <si>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</si>
  <si>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</si>
  <si>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</si>
  <si>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</si>
  <si>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</si>
  <si>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</si>
  <si>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</si>
  <si>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</si>
  <si>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</si>
  <si>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</si>
  <si>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</si>
  <si>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</si>
  <si>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</si>
  <si>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</si>
  <si>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</si>
  <si>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</si>
  <si>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</si>
  <si>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</si>
  <si>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</si>
  <si>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</si>
  <si>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</si>
  <si>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</si>
  <si>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</si>
  <si>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</si>
  <si>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</si>
  <si>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</si>
  <si>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</si>
  <si>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</si>
  <si>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</si>
  <si>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</si>
  <si>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</si>
  <si>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</si>
  <si>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</si>
  <si>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</si>
  <si>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</si>
  <si>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</si>
  <si>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</si>
  <si>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</si>
  <si>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</si>
  <si>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</si>
  <si>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</si>
  <si>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</si>
  <si>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</si>
  <si>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</si>
  <si>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</si>
  <si>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</si>
  <si>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</si>
  <si>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</si>
  <si>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</si>
  <si>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</si>
  <si>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</si>
  <si>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</si>
  <si>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</si>
  <si>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</si>
  <si>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</si>
  <si>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</si>
  <si>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</si>
  <si>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</si>
  <si>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</si>
  <si>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</si>
  <si>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</si>
  <si>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</si>
  <si>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</si>
  <si>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</si>
  <si>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</si>
  <si>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</si>
  <si>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</si>
  <si>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</si>
  <si>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</si>
  <si>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</si>
  <si>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</si>
  <si>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</si>
  <si>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</si>
  <si>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</si>
  <si>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</si>
  <si>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</si>
  <si>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</si>
  <si>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</si>
  <si>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</si>
  <si>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</si>
  <si>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</si>
  <si>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</si>
  <si>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</si>
  <si>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</si>
  <si>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</si>
  <si>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</si>
  <si>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</si>
  <si>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</si>
  <si>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</si>
  <si>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</si>
  <si>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</si>
  <si>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</si>
  <si>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</si>
  <si>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</si>
  <si>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</si>
  <si>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</si>
  <si>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</si>
  <si>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</si>
  <si>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</si>
  <si>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</si>
  <si>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</si>
  <si>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</si>
  <si>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</si>
  <si>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</si>
  <si>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</si>
  <si>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</si>
  <si>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</si>
  <si>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</si>
  <si>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</si>
  <si>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</si>
  <si>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</si>
  <si>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</si>
  <si>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</si>
  <si>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</si>
  <si>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</si>
  <si>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</si>
  <si>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</si>
  <si>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</si>
  <si>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</si>
  <si>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</si>
  <si>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</si>
  <si>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</si>
  <si>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</si>
  <si>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</si>
  <si>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</si>
  <si>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</si>
  <si>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</si>
  <si>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</si>
  <si>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</si>
  <si>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</si>
  <si>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</si>
  <si>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</si>
  <si>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</si>
  <si>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</si>
  <si>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</si>
  <si>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</si>
  <si>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</si>
  <si>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</si>
  <si>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</si>
  <si>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</si>
  <si>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</si>
  <si>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</si>
  <si>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</si>
  <si>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</si>
  <si>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</si>
  <si>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</si>
  <si>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</si>
  <si>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</si>
  <si>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</si>
  <si>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</si>
  <si>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</si>
  <si>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</si>
  <si>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</si>
  <si>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</si>
  <si>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</si>
  <si>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</si>
  <si>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</si>
  <si>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</si>
  <si>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</si>
  <si>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</si>
  <si>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</si>
  <si>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</si>
  <si>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</si>
  <si>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</si>
  <si>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</si>
  <si>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</si>
  <si>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</si>
  <si>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</si>
  <si>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</si>
  <si>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</si>
  <si>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</si>
  <si>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</si>
  <si>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</si>
  <si>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</si>
  <si>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</si>
  <si>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</si>
  <si>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</si>
  <si>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</si>
  <si>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</si>
  <si>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</si>
  <si>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</si>
  <si>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</si>
  <si>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</si>
  <si>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</si>
  <si>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</si>
  <si>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</si>
  <si>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</si>
  <si>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</si>
  <si>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</si>
  <si>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</si>
  <si>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</si>
  <si>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</si>
  <si>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</si>
  <si>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</si>
  <si>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</si>
  <si>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</si>
  <si>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</si>
  <si>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</si>
  <si>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</si>
  <si>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</si>
  <si>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</si>
  <si>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</si>
  <si>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</si>
  <si>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</si>
  <si>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</si>
  <si>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</si>
  <si>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</si>
  <si>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</si>
  <si>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</si>
  <si>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</si>
  <si>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</si>
  <si>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</si>
  <si>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</si>
  <si>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</si>
  <si>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</si>
  <si>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</si>
  <si>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</si>
  <si>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</si>
  <si>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</si>
  <si>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</si>
  <si>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</si>
  <si>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</si>
  <si>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</si>
  <si>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</si>
  <si>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</si>
  <si>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</si>
  <si>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</si>
  <si>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</si>
  <si>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</si>
  <si>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</si>
  <si>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</si>
  <si>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</si>
  <si>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</si>
  <si>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</si>
  <si>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</si>
  <si>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</si>
  <si>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</si>
  <si>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</si>
  <si>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</si>
  <si>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</si>
  <si>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</si>
  <si>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</si>
  <si>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</si>
  <si>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</si>
  <si>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</si>
  <si>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</si>
  <si>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</si>
  <si>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</si>
  <si>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</si>
  <si>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</si>
  <si>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</si>
  <si>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</si>
  <si>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</si>
  <si>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</si>
  <si>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</si>
  <si>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</si>
  <si>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</si>
  <si>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</si>
  <si>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</si>
  <si>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</si>
  <si>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</si>
  <si>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</si>
  <si>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</si>
  <si>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</si>
  <si>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</si>
  <si>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</si>
  <si>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</si>
  <si>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</si>
  <si>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</si>
  <si>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</si>
  <si>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</si>
  <si>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</si>
  <si>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</si>
  <si>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</si>
  <si>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</si>
  <si>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</si>
  <si>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</si>
  <si>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</si>
  <si>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</si>
  <si>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</si>
  <si>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</si>
  <si>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</si>
  <si>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</si>
  <si>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</si>
  <si>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</si>
  <si>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</si>
  <si>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</si>
  <si>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</si>
  <si>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</si>
  <si>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</si>
  <si>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</si>
  <si>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</si>
  <si>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</si>
  <si>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</si>
  <si>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</si>
  <si>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</si>
  <si>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</si>
  <si>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</si>
  <si>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</si>
  <si>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</si>
  <si>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</si>
  <si>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</si>
  <si>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</si>
  <si>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</si>
  <si>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</si>
  <si>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</si>
  <si>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</si>
  <si>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</si>
  <si>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</si>
  <si>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</si>
  <si>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</si>
  <si>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</si>
  <si>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</si>
  <si>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</si>
  <si>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</si>
  <si>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</si>
  <si>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</si>
  <si>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</si>
  <si>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</si>
  <si>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</si>
  <si>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</si>
  <si>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</si>
  <si>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</si>
  <si>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</si>
  <si>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</si>
  <si>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</si>
  <si>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</si>
  <si>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</si>
  <si>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</si>
  <si>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</si>
  <si>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</si>
  <si>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</si>
  <si>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</si>
  <si>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</si>
  <si>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</si>
  <si>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</si>
  <si>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</si>
  <si>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</si>
  <si>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</si>
  <si>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</si>
  <si>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</si>
  <si>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</si>
  <si>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</si>
  <si>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</si>
  <si>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</si>
  <si>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</si>
  <si>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</si>
  <si>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</si>
  <si>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</si>
  <si>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</si>
  <si>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</si>
  <si>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</si>
  <si>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</si>
  <si>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</si>
  <si>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</si>
  <si>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</si>
  <si>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</si>
  <si>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</si>
  <si>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</si>
  <si>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</si>
  <si>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</si>
  <si>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</si>
  <si>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</si>
  <si>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</si>
  <si>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</si>
  <si>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</si>
  <si>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</si>
  <si>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</si>
  <si>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</si>
  <si>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</si>
  <si>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</si>
  <si>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</si>
  <si>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</si>
  <si>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</si>
  <si>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</si>
  <si>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</si>
  <si>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</si>
  <si>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</si>
  <si>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</si>
  <si>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</si>
  <si>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</si>
  <si>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</si>
  <si>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</si>
  <si>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</si>
  <si>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</si>
  <si>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</si>
  <si>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</si>
  <si>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</si>
  <si>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</si>
  <si>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</si>
  <si>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</si>
  <si>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</si>
  <si>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</si>
  <si>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</si>
  <si>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</si>
  <si>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</si>
  <si>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</si>
  <si>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</si>
  <si>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</si>
  <si>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</si>
  <si>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</si>
  <si>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</si>
  <si>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</si>
  <si>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</si>
  <si>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</si>
  <si>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</si>
  <si>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</si>
  <si>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</si>
  <si>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</si>
  <si>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</si>
  <si>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</si>
  <si>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</si>
  <si>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</si>
  <si>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</si>
  <si>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</si>
  <si>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</si>
  <si>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</si>
  <si>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</si>
  <si>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</si>
  <si>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</si>
  <si>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</si>
  <si>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</si>
  <si>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</si>
  <si>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</si>
  <si>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</si>
  <si>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</si>
  <si>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</si>
  <si>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</si>
  <si>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</si>
  <si>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</si>
  <si>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</si>
  <si>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</si>
  <si>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</si>
  <si>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</si>
  <si>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</si>
  <si>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</si>
  <si>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</si>
  <si>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</si>
  <si>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</si>
  <si>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</si>
  <si>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</si>
  <si>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</si>
  <si>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</si>
  <si>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</si>
  <si>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</si>
  <si>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</si>
  <si>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</si>
  <si>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</si>
  <si>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</si>
  <si>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</si>
  <si>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</si>
  <si>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</si>
  <si>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</si>
  <si>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</si>
  <si>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</si>
  <si>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</si>
  <si>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</si>
  <si>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</si>
  <si>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</si>
  <si>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</si>
  <si>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</si>
  <si>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</si>
  <si>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</si>
  <si>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</si>
  <si>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</si>
  <si>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</si>
  <si>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</si>
  <si>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</si>
  <si>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</si>
  <si>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</si>
  <si>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</si>
  <si>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</si>
  <si>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</si>
  <si>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</si>
  <si>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</si>
  <si>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</si>
  <si>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</si>
  <si>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</si>
  <si>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</si>
  <si>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</si>
  <si>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</si>
  <si>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</si>
  <si>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</si>
  <si>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</si>
  <si>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</si>
  <si>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</si>
  <si>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</si>
  <si>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</si>
  <si>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</si>
  <si>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</si>
  <si>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</si>
  <si>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</si>
  <si>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</si>
  <si>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</si>
  <si>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</si>
  <si>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</si>
  <si>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</si>
  <si>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</si>
  <si>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</si>
  <si>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</si>
  <si>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</si>
  <si>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</si>
  <si>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</si>
  <si>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</si>
  <si>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</si>
  <si>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</si>
  <si>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</si>
  <si>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</si>
  <si>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</si>
  <si>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</si>
  <si>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</si>
  <si>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</si>
  <si>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</si>
  <si>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</si>
  <si>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</si>
  <si>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</si>
  <si>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</si>
  <si>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</si>
  <si>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</si>
  <si>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</si>
  <si>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</si>
  <si>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</si>
  <si>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</si>
  <si>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</si>
  <si>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</si>
  <si>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</si>
  <si>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</si>
  <si>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</si>
  <si>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</si>
  <si>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</si>
  <si>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</si>
  <si>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</si>
  <si>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</si>
  <si>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</si>
  <si>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</si>
  <si>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</si>
  <si>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</si>
  <si>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</si>
  <si>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</si>
  <si>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</si>
  <si>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</si>
  <si>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</si>
  <si>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</si>
  <si>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</si>
  <si>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</si>
  <si>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</si>
  <si>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</si>
  <si>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</si>
  <si>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</si>
  <si>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</si>
  <si>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</si>
  <si>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</si>
  <si>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</si>
  <si>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</si>
  <si>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</si>
  <si>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</si>
  <si>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</si>
  <si>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</si>
  <si>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</si>
  <si>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</si>
  <si>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</si>
  <si>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</si>
  <si>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</si>
  <si>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</si>
  <si>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</si>
  <si>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</si>
  <si>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</si>
  <si>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</si>
  <si>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</si>
  <si>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</si>
  <si>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</si>
  <si>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</si>
  <si>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</si>
  <si>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</si>
  <si>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</si>
  <si>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</si>
  <si>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</si>
  <si>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</si>
  <si>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</si>
  <si>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</si>
  <si>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</si>
  <si>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</si>
  <si>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</si>
  <si>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</si>
  <si>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</si>
  <si>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</si>
  <si>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</si>
  <si>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</si>
  <si>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</si>
  <si>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</si>
  <si>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</si>
  <si>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</si>
  <si>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</si>
  <si>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</si>
  <si>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</si>
  <si>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</si>
  <si>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</si>
  <si>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</si>
  <si>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</si>
  <si>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</si>
  <si>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</si>
  <si>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</si>
  <si>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</si>
  <si>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</si>
  <si>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</si>
  <si>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</si>
  <si>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</si>
  <si>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</si>
  <si>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</si>
  <si>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</si>
  <si>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</si>
  <si>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</si>
  <si>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</si>
  <si>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</si>
  <si>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</si>
  <si>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</si>
  <si>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</si>
  <si>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</si>
  <si>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</si>
  <si>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</si>
  <si>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</si>
  <si>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</si>
  <si>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</si>
  <si>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</si>
  <si>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</si>
  <si>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</si>
  <si>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</si>
  <si>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</si>
  <si>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</si>
  <si>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</si>
  <si>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</si>
  <si>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</si>
  <si>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</si>
  <si>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</si>
  <si>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</si>
  <si>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</si>
  <si>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</si>
  <si>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</si>
  <si>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</si>
  <si>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</si>
  <si>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</si>
  <si>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</si>
  <si>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</si>
  <si>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</si>
  <si>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</si>
  <si>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</si>
  <si>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</si>
  <si>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</si>
  <si>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</si>
  <si>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</si>
  <si>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</si>
  <si>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</si>
  <si>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</si>
  <si>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</si>
  <si>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</si>
  <si>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</si>
  <si>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</si>
  <si>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</si>
  <si>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</si>
  <si>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</si>
  <si>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</si>
  <si>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</si>
  <si>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</si>
  <si>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</si>
  <si>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</si>
  <si>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</si>
  <si>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</si>
  <si>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</si>
  <si>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</si>
  <si>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</si>
  <si>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</si>
  <si>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</si>
  <si>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</si>
  <si>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</si>
  <si>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</si>
  <si>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</si>
  <si>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</si>
  <si>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</si>
  <si>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</si>
  <si>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</si>
  <si>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</si>
  <si>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</si>
  <si>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</si>
  <si>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</si>
  <si>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</si>
  <si>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</si>
  <si>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</si>
  <si>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</si>
  <si>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</si>
  <si>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</si>
  <si>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</si>
  <si>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</si>
  <si>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</si>
  <si>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</si>
  <si>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</si>
  <si>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</si>
  <si>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</si>
  <si>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</si>
  <si>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</si>
  <si>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</si>
  <si>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</si>
  <si>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</si>
  <si>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</si>
  <si>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</si>
  <si>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</si>
  <si>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</si>
  <si>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</si>
  <si>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</si>
  <si>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</si>
  <si>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</si>
  <si>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</si>
  <si>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</si>
  <si>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</si>
  <si>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</si>
  <si>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</si>
  <si>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</si>
  <si>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</si>
  <si>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</si>
  <si>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</si>
  <si>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</si>
  <si>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</si>
  <si>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</si>
  <si>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</si>
  <si>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</si>
  <si>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</si>
  <si>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</si>
  <si>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</si>
  <si>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</si>
  <si>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</si>
  <si>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</si>
  <si>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</si>
  <si>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</si>
  <si>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</si>
  <si>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</si>
  <si>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</si>
  <si>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</si>
  <si>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</si>
  <si>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</si>
  <si>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</si>
  <si>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</si>
  <si>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</si>
  <si>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</si>
  <si>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</si>
  <si>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</si>
  <si>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</si>
  <si>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</si>
  <si>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</si>
  <si>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</si>
  <si>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</si>
  <si>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</si>
  <si>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</si>
  <si>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</si>
  <si>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</si>
  <si>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</si>
  <si>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</si>
  <si>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</si>
  <si>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</si>
  <si>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</si>
  <si>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</si>
  <si>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</si>
  <si>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</si>
  <si>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</si>
  <si>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</si>
  <si>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</si>
  <si>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</si>
  <si>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</si>
  <si>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</si>
  <si>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</si>
  <si>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</si>
  <si>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</si>
  <si>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</si>
  <si>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</si>
  <si>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</si>
  <si>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</si>
  <si>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</si>
  <si>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</si>
  <si>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</si>
  <si>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</si>
  <si>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</si>
  <si>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</si>
  <si>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</si>
  <si>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</si>
  <si>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</si>
  <si>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</si>
  <si>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</si>
  <si>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</si>
  <si>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</si>
  <si>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</si>
  <si>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</si>
  <si>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</si>
  <si>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</si>
  <si>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</si>
  <si>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</si>
  <si>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</si>
  <si>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</si>
  <si>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</si>
  <si>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</si>
  <si>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</si>
  <si>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</si>
  <si>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</si>
  <si>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</si>
  <si>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</si>
  <si>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</si>
  <si>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</si>
  <si>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</si>
  <si>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</si>
  <si>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</si>
  <si>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</si>
  <si>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</si>
  <si>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</si>
  <si>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</si>
  <si>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</si>
  <si>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</si>
  <si>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</si>
  <si>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</si>
  <si>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</si>
  <si>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</si>
  <si>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</si>
  <si>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</si>
  <si>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</si>
  <si>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</si>
  <si>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</si>
  <si>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</si>
  <si>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</si>
  <si>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</si>
  <si>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</si>
  <si>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</si>
  <si>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</si>
  <si>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</si>
  <si>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</si>
  <si>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</si>
  <si>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</si>
  <si>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</si>
  <si>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</si>
  <si>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</si>
  <si>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</si>
  <si>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</si>
  <si>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</si>
  <si>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</si>
  <si>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</si>
  <si>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</si>
  <si>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</si>
  <si>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</si>
  <si>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</si>
  <si>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</si>
  <si>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</si>
  <si>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</si>
  <si>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</si>
  <si>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</si>
  <si>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</si>
  <si>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</si>
  <si>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</si>
  <si>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</si>
  <si>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</si>
  <si>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</si>
  <si>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</si>
  <si>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</si>
  <si>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</si>
  <si>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</si>
  <si>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</si>
  <si>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</si>
  <si>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</si>
  <si>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</si>
  <si>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</si>
  <si>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</si>
  <si>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</si>
  <si>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</si>
  <si>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</si>
  <si>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</si>
  <si>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</si>
  <si>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</si>
  <si>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</si>
  <si>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</si>
  <si>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</si>
  <si>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</si>
  <si>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</si>
  <si>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</si>
  <si>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</si>
  <si>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</si>
  <si>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</si>
  <si>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</si>
  <si>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</si>
  <si>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</si>
  <si>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</si>
  <si>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</si>
  <si>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</si>
  <si>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</si>
  <si>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</si>
  <si>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</si>
  <si>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</si>
  <si>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</si>
  <si>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</si>
  <si>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</si>
  <si>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</si>
  <si>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</si>
  <si>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</si>
  <si>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</si>
  <si>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</si>
  <si>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</si>
  <si>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</si>
  <si>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</si>
  <si>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</si>
  <si>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</si>
  <si>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</si>
  <si>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</si>
  <si>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</si>
  <si>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</si>
  <si>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</si>
  <si>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</si>
  <si>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</si>
  <si>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</si>
  <si>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</si>
  <si>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</si>
  <si>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</si>
  <si>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</si>
  <si>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</si>
  <si>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</si>
  <si>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</si>
  <si>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</si>
  <si>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</si>
  <si>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</si>
  <si>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</si>
  <si>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</si>
  <si>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</si>
  <si>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</si>
  <si>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</si>
  <si>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</si>
  <si>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</si>
  <si>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</si>
  <si>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</si>
  <si>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</si>
  <si>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</si>
  <si>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</si>
  <si>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</si>
  <si>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</si>
  <si>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</si>
  <si>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</si>
  <si>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</si>
  <si>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</si>
  <si>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</si>
  <si>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</si>
  <si>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</si>
  <si>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</si>
  <si>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</si>
  <si>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</si>
  <si>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</si>
  <si>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</si>
  <si>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</si>
  <si>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</si>
  <si>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</si>
  <si>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</si>
  <si>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</si>
  <si>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</si>
  <si>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</si>
  <si>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</si>
  <si>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</si>
  <si>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</si>
  <si>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</si>
  <si>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</si>
  <si>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</si>
  <si>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</si>
  <si>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</si>
  <si>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</si>
  <si>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</si>
  <si>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</si>
  <si>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</si>
  <si>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</si>
  <si>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</si>
  <si>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</si>
  <si>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</si>
  <si>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</si>
  <si>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</si>
  <si>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</si>
  <si>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</si>
  <si>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</si>
  <si>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</si>
  <si>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</si>
  <si>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</si>
  <si>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</si>
  <si>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</si>
  <si>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</si>
  <si>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</si>
  <si>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</si>
  <si>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</si>
  <si>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</si>
  <si>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</si>
  <si>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</si>
  <si>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</si>
  <si>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</si>
  <si>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</si>
  <si>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</si>
  <si>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</si>
  <si>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</si>
  <si>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</si>
  <si>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</si>
  <si>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</si>
  <si>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</si>
  <si>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</si>
  <si>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</si>
  <si>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</si>
  <si>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</si>
  <si>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</si>
  <si>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</si>
  <si>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</si>
  <si>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</si>
  <si>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</si>
  <si>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</si>
  <si>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</si>
  <si>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</si>
  <si>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</si>
  <si>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</si>
  <si>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</si>
  <si>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</si>
  <si>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</si>
  <si>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</si>
  <si>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</si>
  <si>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</si>
  <si>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</si>
  <si>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</si>
  <si>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</si>
  <si>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</si>
  <si>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</si>
  <si>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</si>
  <si>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</si>
  <si>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</si>
  <si>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</si>
  <si>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</si>
  <si>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</si>
  <si>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</si>
  <si>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</si>
  <si>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</si>
  <si>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</si>
  <si>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</si>
  <si>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</si>
  <si>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</si>
  <si>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</si>
  <si>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</si>
  <si>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</si>
  <si>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</si>
  <si>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</si>
  <si>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</si>
  <si>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</si>
  <si>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</si>
  <si>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</si>
  <si>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</si>
  <si>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</si>
  <si>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</si>
  <si>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</si>
  <si>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</si>
  <si>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</si>
  <si>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</si>
  <si>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</si>
  <si>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</si>
  <si>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</si>
  <si>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</si>
  <si>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</si>
  <si>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</si>
  <si>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</si>
  <si>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</si>
  <si>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</si>
  <si>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</si>
  <si>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</si>
  <si>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</si>
  <si>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</si>
  <si>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</si>
  <si>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</si>
  <si>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</si>
  <si>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</si>
  <si>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</si>
  <si>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</si>
  <si>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</si>
  <si>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</si>
  <si>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</si>
  <si>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</si>
  <si>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</si>
  <si>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</si>
  <si>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</si>
  <si>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</si>
  <si>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</si>
  <si>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</si>
  <si>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</si>
  <si>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</si>
  <si>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</si>
  <si>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</si>
  <si>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</si>
  <si>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</si>
  <si>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</si>
  <si>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</si>
  <si>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</si>
  <si>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</si>
  <si>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</si>
  <si>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</si>
  <si>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</si>
  <si>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</si>
  <si>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</si>
  <si>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</si>
  <si>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</si>
  <si>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</si>
  <si>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</si>
  <si>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</si>
  <si>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</si>
  <si>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</si>
  <si>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</si>
  <si>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</si>
  <si>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</si>
  <si>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</si>
  <si>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</si>
  <si>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</si>
  <si>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</si>
  <si>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</si>
  <si>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</si>
  <si>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</si>
  <si>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</si>
  <si>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</si>
  <si>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</si>
  <si>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</si>
  <si>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</si>
  <si>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</si>
  <si>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</si>
  <si>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</si>
  <si>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</si>
  <si>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</si>
  <si>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</si>
  <si>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</si>
  <si>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</si>
  <si>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</si>
  <si>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</si>
  <si>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</si>
  <si>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</si>
  <si>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</si>
  <si>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</si>
  <si>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</si>
  <si>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</si>
  <si>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</si>
  <si>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</si>
  <si>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</si>
  <si>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</si>
  <si>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</si>
  <si>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</si>
  <si>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</si>
  <si>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</si>
  <si>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</si>
  <si>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</si>
  <si>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</si>
  <si>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</si>
  <si>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</si>
  <si>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</si>
  <si>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</si>
  <si>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</si>
  <si>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</si>
  <si>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</si>
  <si>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</si>
  <si>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</si>
  <si>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</si>
  <si>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</si>
  <si>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</si>
  <si>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</si>
  <si>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</si>
  <si>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</si>
  <si>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</si>
  <si>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</si>
  <si>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</si>
  <si>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</si>
  <si>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</si>
  <si>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</si>
  <si>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</si>
  <si>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</si>
  <si>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</si>
  <si>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</si>
  <si>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</si>
  <si>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</si>
  <si>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</si>
  <si>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</si>
  <si>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</si>
  <si>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</si>
  <si>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</si>
  <si>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</si>
  <si>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</si>
  <si>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</si>
  <si>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</si>
  <si>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</si>
  <si>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</si>
  <si>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</si>
  <si>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</si>
  <si>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</si>
  <si>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</si>
  <si>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</si>
  <si>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</si>
  <si>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</si>
  <si>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</si>
  <si>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</si>
  <si>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</si>
  <si>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</si>
  <si>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</si>
  <si>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</si>
  <si>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</si>
  <si>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</si>
  <si>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</si>
  <si>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</si>
  <si>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</si>
  <si>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</si>
  <si>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</si>
  <si>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</si>
  <si>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</si>
  <si>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</si>
  <si>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</si>
  <si>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</si>
  <si>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</si>
  <si>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</si>
  <si>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</si>
  <si>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</si>
  <si>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</si>
  <si>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</si>
  <si>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</si>
  <si>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</si>
  <si>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</si>
  <si>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</si>
  <si>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</si>
  <si>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</si>
  <si>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</si>
  <si>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</si>
  <si>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</si>
  <si>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</si>
  <si>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</si>
  <si>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</si>
  <si>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</si>
  <si>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</si>
  <si>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</si>
  <si>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</si>
  <si>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</si>
  <si>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</si>
  <si>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</si>
  <si>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</si>
  <si>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</si>
  <si>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</si>
  <si>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</si>
  <si>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</si>
  <si>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</si>
  <si>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</si>
  <si>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</si>
  <si>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</si>
  <si>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</si>
  <si>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</si>
  <si>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</si>
  <si>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</si>
  <si>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</si>
  <si>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</si>
  <si>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</si>
  <si>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</si>
  <si>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</si>
  <si>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</si>
  <si>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</si>
  <si>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</si>
  <si>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</si>
  <si>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</si>
  <si>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</si>
  <si>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</si>
  <si>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</si>
  <si>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</si>
  <si>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</si>
  <si>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</si>
  <si>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</si>
  <si>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</si>
  <si>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</si>
  <si>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</si>
  <si>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</si>
  <si>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</si>
  <si>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</si>
  <si>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</si>
  <si>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</si>
  <si>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</si>
  <si>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</si>
  <si>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</si>
  <si>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</si>
  <si>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</si>
  <si>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</si>
  <si>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</si>
  <si>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</si>
  <si>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</si>
  <si>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</si>
  <si>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</si>
  <si>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</si>
  <si>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</si>
  <si>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</si>
  <si>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</si>
  <si>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</si>
  <si>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</si>
  <si>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</si>
  <si>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</si>
  <si>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</si>
  <si>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</si>
  <si>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</si>
  <si>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</si>
  <si>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</si>
  <si>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</si>
  <si>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</si>
  <si>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</si>
  <si>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</si>
  <si>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</si>
  <si>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</si>
  <si>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</si>
  <si>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</si>
  <si>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</si>
  <si>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</si>
  <si>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</si>
  <si>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</si>
  <si>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</si>
  <si>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</si>
  <si>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</si>
  <si>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</si>
  <si>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</si>
  <si>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</si>
  <si>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</si>
  <si>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</si>
  <si>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</si>
  <si>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</si>
  <si>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</si>
  <si>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</si>
  <si>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</si>
  <si>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</si>
  <si>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</si>
  <si>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</si>
  <si>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</si>
  <si>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</si>
  <si>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</si>
  <si>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</si>
  <si>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</si>
  <si>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</si>
  <si>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</si>
  <si>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</si>
  <si>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</si>
  <si>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</si>
  <si>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</si>
  <si>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</si>
  <si>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</si>
  <si>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</si>
  <si>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</si>
  <si>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</si>
  <si>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</si>
  <si>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</si>
  <si>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</si>
  <si>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</si>
  <si>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</si>
  <si>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</si>
  <si>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</si>
  <si>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</si>
  <si>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</si>
  <si>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</si>
  <si>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</si>
  <si>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</si>
  <si>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</si>
  <si>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</si>
  <si>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</si>
  <si>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</si>
  <si>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</si>
  <si>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</si>
  <si>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</si>
  <si>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</si>
  <si>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</si>
  <si>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</si>
  <si>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</si>
  <si>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</si>
  <si>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</si>
  <si>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</si>
  <si>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</si>
  <si>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</si>
  <si>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</si>
  <si>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</si>
  <si>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</si>
  <si>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</si>
  <si>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</si>
  <si>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</si>
  <si>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</si>
  <si>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</si>
  <si>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</si>
  <si>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</si>
  <si>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</si>
  <si>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</si>
  <si>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</si>
  <si>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</si>
  <si>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</si>
  <si>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</si>
  <si>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</si>
  <si>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</si>
  <si>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</si>
  <si>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</si>
  <si>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</si>
  <si>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</si>
  <si>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</si>
  <si>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</si>
  <si>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</si>
  <si>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</si>
  <si>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</si>
  <si>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</si>
  <si>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</si>
  <si>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</si>
  <si>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</si>
  <si>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</si>
  <si>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</si>
  <si>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</si>
  <si>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</si>
  <si>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</si>
  <si>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</si>
  <si>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</si>
  <si>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</si>
  <si>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</si>
  <si>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</si>
  <si>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</si>
  <si>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</si>
  <si>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</si>
  <si>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</si>
  <si>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</si>
  <si>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</si>
  <si>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</si>
  <si>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</si>
  <si>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</si>
  <si>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</si>
  <si>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</si>
  <si>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</si>
  <si>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</si>
  <si>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</si>
  <si>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</si>
  <si>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</si>
  <si>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</si>
  <si>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</si>
  <si>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</si>
  <si>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</si>
  <si>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</si>
  <si>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</si>
  <si>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</si>
  <si>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</si>
  <si>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</si>
  <si>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</si>
  <si>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</si>
  <si>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</si>
  <si>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</si>
  <si>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</si>
  <si>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</si>
  <si>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</si>
  <si>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</si>
  <si>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</si>
  <si>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</si>
  <si>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</si>
  <si>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</si>
  <si>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</si>
  <si>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</si>
  <si>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</si>
  <si>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</si>
  <si>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</si>
  <si>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</si>
  <si>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</si>
  <si>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</si>
  <si>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</si>
  <si>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</si>
  <si>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</si>
  <si>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</si>
  <si>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</si>
  <si>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</si>
  <si>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</si>
  <si>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</si>
  <si>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</si>
  <si>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</si>
  <si>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</si>
  <si>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</si>
  <si>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</si>
  <si>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</si>
  <si>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</si>
  <si>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</si>
  <si>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</si>
  <si>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</si>
  <si>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</si>
  <si>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</si>
  <si>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</si>
  <si>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</si>
  <si>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</si>
  <si>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</si>
  <si>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</si>
  <si>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</si>
  <si>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</si>
  <si>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</si>
  <si>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</si>
  <si>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</si>
  <si>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</si>
  <si>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</si>
  <si>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</si>
  <si>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</si>
  <si>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</si>
  <si>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</si>
  <si>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</si>
  <si>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</si>
  <si>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</si>
  <si>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</si>
  <si>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</si>
  <si>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</si>
  <si>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</si>
  <si>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</si>
  <si>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</si>
  <si>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</si>
  <si>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</si>
  <si>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</si>
  <si>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</si>
  <si>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</si>
  <si>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</si>
  <si>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</si>
  <si>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</si>
  <si>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</si>
  <si>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</si>
  <si>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</si>
  <si>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</si>
  <si>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</si>
  <si>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</si>
  <si>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</si>
  <si>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</si>
  <si>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</si>
  <si>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</si>
  <si>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</si>
  <si>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</si>
  <si>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</si>
  <si>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</si>
  <si>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</si>
  <si>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</si>
  <si>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</si>
  <si>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</si>
  <si>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</si>
  <si>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</si>
  <si>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</si>
  <si>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</si>
  <si>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</si>
  <si>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</si>
  <si>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</si>
  <si>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</si>
  <si>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</si>
  <si>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</si>
  <si>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</si>
  <si>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</si>
  <si>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</si>
  <si>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</si>
  <si>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</si>
  <si>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</si>
  <si>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</si>
  <si>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</si>
  <si>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</si>
  <si>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</si>
  <si>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</si>
  <si>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</si>
  <si>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</si>
  <si>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</si>
  <si>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</si>
  <si>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</si>
  <si>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</si>
  <si>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</si>
  <si>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</si>
  <si>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</si>
  <si>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</si>
  <si>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</si>
  <si>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</si>
  <si>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</si>
  <si>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</si>
  <si>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</si>
  <si>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</si>
  <si>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</si>
  <si>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</si>
  <si>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</si>
  <si>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</si>
  <si>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</si>
  <si>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</si>
  <si>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</si>
  <si>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</si>
  <si>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</si>
  <si>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</si>
  <si>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</si>
  <si>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</si>
  <si>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</si>
  <si>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</si>
  <si>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</si>
  <si>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</si>
  <si>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</si>
  <si>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</si>
  <si>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</si>
  <si>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</si>
  <si>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</si>
  <si>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</si>
  <si>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</si>
  <si>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</si>
  <si>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</si>
  <si>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</si>
  <si>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</si>
  <si>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</si>
  <si>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</si>
  <si>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</si>
  <si>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</si>
  <si>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</si>
  <si>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</si>
  <si>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</si>
  <si>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</si>
  <si>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</si>
  <si>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</si>
  <si>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</si>
  <si>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</si>
  <si>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</si>
  <si>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</si>
  <si>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</si>
  <si>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</si>
  <si>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</si>
  <si>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</si>
  <si>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</si>
  <si>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</si>
  <si>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</si>
  <si>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</si>
  <si>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</si>
  <si>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</si>
  <si>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</si>
  <si>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</si>
  <si>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</si>
  <si>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</si>
  <si>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</si>
  <si>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</si>
  <si>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</si>
  <si>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</si>
  <si>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</si>
  <si>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</si>
  <si>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</si>
  <si>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</si>
  <si>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</si>
  <si>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</si>
  <si>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</si>
  <si>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</si>
  <si>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</si>
  <si>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</si>
  <si>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</si>
  <si>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</si>
  <si>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</si>
  <si>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</si>
  <si>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</si>
  <si>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</si>
  <si>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</si>
  <si>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</si>
  <si>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</si>
  <si>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</si>
  <si>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</si>
  <si>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</si>
  <si>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</si>
  <si>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</si>
  <si>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</si>
  <si>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</si>
  <si>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</si>
  <si>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</si>
  <si>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</si>
  <si>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</si>
  <si>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</si>
  <si>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</si>
  <si>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</si>
  <si>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</si>
  <si>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</si>
  <si>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</si>
  <si>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</si>
  <si>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</si>
  <si>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</si>
  <si>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</si>
  <si>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</si>
  <si>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</si>
  <si>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</si>
  <si>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</si>
  <si>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</si>
  <si>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</si>
  <si>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</si>
  <si>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</si>
  <si>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</si>
  <si>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</si>
  <si>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</si>
  <si>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</si>
  <si>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</si>
  <si>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</si>
  <si>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</si>
  <si>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</si>
  <si>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</si>
  <si>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</si>
  <si>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</si>
  <si>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</si>
  <si>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</si>
  <si>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</si>
  <si>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</si>
  <si>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</si>
  <si>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</si>
  <si>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</si>
  <si>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</si>
  <si>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</si>
  <si>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</si>
  <si>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</si>
  <si>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</si>
  <si>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</si>
  <si>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</si>
  <si>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</si>
  <si>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</si>
  <si>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</si>
  <si>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</si>
  <si>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</si>
  <si>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</si>
  <si>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</si>
  <si>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</si>
  <si>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</si>
  <si>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</si>
  <si>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</si>
  <si>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</si>
  <si>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</si>
  <si>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</si>
  <si>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</si>
  <si>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</si>
  <si>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</si>
  <si>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</si>
  <si>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</si>
  <si>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</si>
  <si>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</si>
  <si>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</si>
  <si>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</si>
  <si>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</si>
  <si>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</si>
  <si>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</si>
  <si>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</si>
  <si>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</si>
  <si>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</si>
  <si>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</si>
  <si>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</si>
  <si>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</si>
  <si>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</si>
  <si>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</si>
  <si>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</si>
  <si>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</si>
  <si>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</si>
  <si>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</si>
  <si>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</si>
  <si>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</si>
  <si>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</si>
  <si>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</si>
  <si>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</si>
  <si>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</si>
  <si>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</si>
  <si>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</si>
  <si>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</si>
  <si>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</si>
  <si>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</si>
  <si>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</si>
  <si>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</si>
  <si>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</si>
  <si>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</si>
  <si>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</si>
  <si>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</si>
  <si>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</si>
  <si>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</si>
  <si>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</si>
  <si>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</si>
  <si>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</si>
  <si>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</si>
  <si>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</si>
  <si>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</si>
  <si>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</si>
  <si>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</si>
  <si>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</si>
  <si>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</si>
  <si>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</si>
  <si>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</si>
  <si>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</si>
  <si>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</si>
  <si>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</si>
  <si>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</si>
  <si>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</si>
  <si>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</si>
  <si>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</si>
  <si>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</si>
  <si>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</si>
  <si>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</si>
  <si>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</si>
  <si>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</si>
  <si>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</si>
  <si>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</si>
  <si>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</si>
  <si>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</si>
  <si>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</si>
  <si>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</si>
  <si>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</si>
  <si>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</si>
  <si>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</si>
  <si>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</si>
  <si>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</si>
  <si>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</si>
  <si>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</si>
  <si>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</si>
  <si>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</si>
  <si>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</si>
  <si>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</si>
  <si>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</si>
  <si>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</si>
  <si>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</si>
  <si>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</si>
  <si>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</si>
  <si>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</si>
  <si>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</si>
  <si>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</si>
  <si>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</si>
  <si>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</si>
  <si>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</si>
  <si>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</si>
  <si>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</si>
  <si>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</si>
  <si>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</si>
  <si>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</si>
  <si>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</si>
  <si>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</si>
  <si>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</si>
  <si>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</si>
  <si>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</si>
  <si>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</si>
  <si>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</si>
  <si>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</si>
  <si>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</si>
  <si>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</si>
  <si>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</si>
  <si>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</si>
  <si>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</si>
  <si>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</si>
  <si>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</si>
  <si>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</si>
  <si>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</si>
  <si>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</si>
  <si>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</si>
  <si>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</si>
  <si>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</si>
  <si>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</si>
  <si>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</si>
  <si>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</si>
  <si>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</si>
  <si>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</si>
  <si>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</si>
  <si>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</si>
  <si>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</si>
  <si>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</si>
  <si>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</si>
  <si>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</si>
  <si>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</si>
  <si>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</si>
  <si>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</si>
  <si>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</si>
  <si>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</si>
  <si>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</si>
  <si>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</si>
  <si>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</si>
  <si>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</si>
  <si>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</si>
  <si>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</si>
  <si>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</si>
  <si>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</si>
  <si>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</si>
  <si>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</si>
  <si>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</si>
  <si>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</si>
  <si>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</si>
  <si>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</si>
  <si>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</si>
  <si>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</si>
  <si>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</si>
  <si>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</si>
  <si>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</si>
  <si>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</si>
  <si>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</si>
  <si>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</si>
  <si>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</si>
  <si>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</si>
  <si>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</si>
  <si>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</si>
  <si>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</si>
  <si>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</si>
  <si>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</si>
  <si>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</si>
  <si>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</si>
  <si>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</si>
  <si>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</si>
  <si>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</si>
  <si>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</si>
  <si>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</si>
  <si>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</si>
  <si>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</si>
  <si>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</si>
  <si>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</si>
  <si>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</si>
  <si>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</si>
  <si>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</si>
  <si>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</si>
  <si>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</si>
  <si>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</si>
  <si>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</si>
  <si>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</si>
  <si>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</si>
  <si>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</si>
  <si>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</si>
  <si>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</si>
  <si>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</si>
  <si>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</si>
  <si>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</si>
  <si>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</si>
  <si>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</si>
  <si>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</si>
  <si>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</si>
  <si>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</si>
  <si>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</si>
  <si>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</si>
  <si>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</si>
  <si>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</si>
  <si>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</si>
  <si>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</si>
  <si>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</si>
  <si>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</si>
  <si>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</si>
  <si>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</si>
  <si>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</si>
  <si>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</si>
  <si>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</si>
  <si>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</si>
  <si>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</si>
  <si>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</si>
  <si>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</si>
  <si>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</si>
  <si>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</si>
  <si>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</si>
  <si>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</si>
  <si>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</si>
  <si>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</si>
  <si>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</si>
  <si>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</si>
  <si>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</si>
  <si>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</si>
  <si>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</si>
  <si>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</si>
  <si>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</si>
  <si>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</si>
  <si>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</si>
  <si>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</si>
  <si>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</si>
  <si>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</si>
  <si>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</si>
  <si>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</si>
  <si>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</si>
  <si>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</si>
  <si>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</si>
  <si>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</si>
  <si>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</si>
  <si>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</si>
  <si>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</si>
  <si>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</si>
  <si>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</si>
  <si>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</si>
  <si>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</si>
  <si>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</si>
  <si>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</si>
  <si>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</si>
  <si>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</si>
  <si>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</si>
  <si>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</si>
  <si>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</si>
  <si>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</si>
  <si>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</si>
  <si>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</si>
  <si>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</si>
  <si>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</si>
  <si>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</si>
  <si>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</si>
  <si>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</si>
  <si>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</si>
  <si>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</si>
  <si>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</si>
  <si>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</si>
  <si>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</si>
  <si>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</si>
  <si>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</si>
  <si>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</si>
  <si>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</si>
  <si>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</si>
  <si>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</si>
  <si>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</si>
  <si>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</si>
  <si>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</si>
  <si>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</si>
  <si>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</si>
  <si>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</si>
  <si>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</si>
  <si>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</si>
  <si>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</si>
  <si>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</si>
  <si>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</si>
  <si>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</si>
  <si>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</si>
  <si>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</si>
  <si>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</si>
  <si>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</si>
  <si>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</si>
  <si>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</si>
  <si>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</si>
  <si>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</si>
  <si>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</si>
  <si>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</si>
  <si>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</si>
  <si>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</si>
  <si>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</si>
  <si>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</si>
  <si>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</si>
  <si>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</si>
  <si>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</si>
  <si>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</si>
  <si>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</si>
  <si>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</si>
  <si>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</si>
  <si>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</si>
  <si>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</si>
  <si>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</si>
  <si>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</si>
  <si>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</si>
  <si>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</si>
  <si>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</si>
  <si>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</si>
  <si>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</si>
  <si>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</si>
  <si>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</si>
  <si>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</si>
  <si>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</si>
  <si>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</si>
  <si>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</si>
  <si>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</si>
  <si>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</si>
  <si>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</si>
  <si>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</si>
  <si>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</si>
  <si>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</si>
  <si>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</si>
  <si>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</si>
  <si>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</si>
  <si>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</si>
  <si>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</si>
  <si>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</si>
  <si>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</si>
  <si>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</si>
  <si>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</si>
  <si>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</si>
  <si>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</si>
  <si>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</si>
  <si>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</si>
  <si>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</si>
  <si>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</si>
  <si>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</si>
  <si>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</si>
  <si>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</si>
  <si>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</si>
  <si>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</si>
  <si>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</si>
  <si>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</si>
  <si>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</si>
  <si>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</si>
  <si>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</si>
  <si>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</si>
  <si>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</si>
  <si>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</si>
  <si>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</si>
  <si>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</si>
  <si>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</si>
  <si>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</si>
  <si>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</si>
  <si>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</si>
  <si>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</si>
  <si>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</si>
  <si>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</si>
  <si>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</si>
  <si>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</si>
  <si>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</si>
  <si>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</si>
  <si>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</si>
  <si>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</si>
  <si>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</si>
  <si>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</si>
  <si>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</si>
  <si>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</si>
  <si>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</si>
  <si>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</si>
  <si>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</si>
  <si>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</si>
  <si>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</si>
  <si>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</si>
  <si>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</si>
  <si>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</si>
  <si>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</si>
  <si>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</si>
  <si>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</si>
  <si>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</si>
  <si>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</si>
  <si>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</si>
  <si>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</si>
  <si>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</si>
  <si>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</si>
  <si>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</si>
  <si>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</si>
  <si>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</si>
  <si>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</si>
  <si>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</si>
  <si>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</si>
  <si>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</si>
  <si>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</si>
  <si>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</si>
  <si>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</si>
  <si>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</si>
  <si>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</si>
  <si>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</si>
  <si>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</si>
  <si>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</si>
  <si>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</si>
  <si>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</si>
  <si>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</si>
  <si>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</si>
  <si>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</si>
  <si>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</si>
  <si>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</si>
  <si>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</si>
  <si>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</si>
  <si>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</si>
  <si>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</si>
  <si>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</si>
  <si>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</si>
  <si>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</si>
  <si>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</si>
  <si>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</si>
  <si>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</si>
  <si>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</si>
  <si>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</si>
  <si>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</si>
  <si>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</si>
  <si>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</si>
  <si>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</si>
  <si>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</si>
  <si>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</si>
  <si>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</si>
  <si>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</si>
  <si>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</si>
  <si>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</si>
  <si>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</si>
  <si>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</si>
  <si>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</si>
  <si>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</si>
  <si>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</si>
  <si>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</si>
  <si>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</si>
  <si>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</si>
  <si>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</si>
  <si>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</si>
  <si>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</si>
  <si>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</si>
  <si>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</si>
  <si>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</si>
  <si>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</si>
  <si>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</si>
  <si>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</si>
  <si>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</si>
  <si>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</si>
  <si>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</si>
  <si>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</si>
  <si>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</si>
  <si>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</si>
  <si>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</si>
  <si>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</si>
  <si>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</si>
  <si>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</si>
  <si>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</si>
  <si>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</si>
  <si>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</si>
  <si>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</si>
  <si>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</si>
  <si>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</si>
  <si>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</si>
  <si>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</si>
  <si>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</si>
  <si>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</si>
  <si>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</si>
  <si>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</si>
  <si>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</si>
  <si>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</si>
  <si>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</si>
  <si>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</si>
  <si>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</si>
  <si>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</si>
  <si>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</si>
  <si>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</si>
  <si>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</si>
  <si>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</si>
  <si>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</si>
  <si>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</si>
  <si>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</si>
  <si>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</si>
  <si>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</si>
  <si>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</si>
  <si>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</si>
  <si>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</si>
  <si>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</si>
  <si>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</si>
  <si>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</si>
  <si>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</si>
  <si>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</si>
  <si>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</si>
  <si>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</si>
  <si>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</si>
  <si>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</si>
  <si>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</si>
  <si>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</si>
  <si>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</si>
  <si>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</si>
  <si>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</si>
  <si>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</si>
  <si>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</si>
  <si>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</si>
  <si>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</si>
  <si>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</si>
  <si>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</si>
  <si>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</si>
  <si>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</si>
  <si>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</si>
  <si>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</si>
  <si>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</si>
  <si>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</si>
  <si>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</si>
  <si>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</si>
  <si>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</si>
  <si>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</si>
  <si>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</si>
  <si>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</si>
  <si>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</si>
  <si>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</si>
  <si>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</si>
  <si>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</si>
  <si>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</si>
  <si>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</si>
  <si>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</si>
  <si>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</si>
  <si>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</si>
  <si>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</si>
  <si>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</si>
  <si>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</si>
  <si>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</si>
  <si>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</si>
  <si>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</si>
  <si>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</si>
  <si>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</si>
  <si>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</si>
  <si>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</si>
  <si>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</si>
  <si>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</si>
  <si>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</si>
  <si>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</si>
  <si>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</si>
  <si>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</si>
  <si>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</si>
  <si>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</si>
  <si>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</si>
  <si>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</si>
  <si>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</si>
  <si>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</si>
  <si>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</si>
  <si>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</si>
  <si>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</si>
  <si>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</si>
  <si>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</si>
  <si>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</si>
  <si>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</si>
  <si>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</si>
  <si>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</si>
  <si>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</si>
  <si>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</si>
  <si>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</si>
  <si>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</si>
  <si>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</si>
  <si>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</si>
  <si>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</si>
  <si>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</si>
  <si>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</si>
  <si>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</si>
  <si>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</si>
  <si>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</si>
  <si>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</si>
  <si>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</si>
  <si>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</si>
  <si>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</si>
  <si>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</si>
  <si>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</si>
  <si>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</si>
  <si>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</si>
  <si>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</si>
  <si>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</si>
  <si>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</si>
  <si>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</si>
  <si>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</si>
  <si>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</si>
  <si>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</si>
  <si>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</si>
  <si>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</si>
  <si>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</si>
  <si>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</si>
  <si>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</si>
  <si>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</si>
  <si>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</si>
  <si>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</si>
  <si>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</si>
  <si>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</si>
  <si>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</si>
  <si>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</si>
  <si>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</si>
  <si>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</si>
  <si>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</si>
  <si>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</si>
  <si>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</si>
  <si>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</si>
  <si>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</si>
  <si>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</si>
  <si>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</si>
  <si>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</si>
  <si>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</si>
  <si>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</si>
  <si>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</si>
  <si>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</si>
  <si>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</si>
  <si>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</si>
  <si>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</si>
  <si>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</si>
  <si>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</si>
  <si>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</si>
  <si>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</si>
  <si>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</si>
  <si>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</si>
  <si>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</si>
  <si>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</si>
  <si>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</si>
  <si>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</si>
  <si>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</si>
  <si>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</si>
  <si>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</si>
  <si>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</si>
  <si>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</si>
  <si>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</si>
  <si>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</si>
  <si>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</si>
  <si>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</si>
  <si>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</si>
  <si>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</si>
  <si>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</si>
  <si>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</si>
  <si>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</si>
  <si>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</si>
  <si>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</si>
  <si>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</si>
  <si>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</si>
  <si>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</si>
  <si>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</si>
  <si>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</si>
  <si>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</si>
  <si>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</si>
  <si>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</si>
  <si>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</si>
  <si>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</si>
  <si>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</si>
  <si>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</si>
  <si>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</si>
  <si>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</si>
  <si>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</si>
  <si>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</si>
  <si>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</si>
  <si>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</si>
  <si>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</si>
  <si>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</si>
  <si>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</si>
  <si>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</si>
  <si>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</si>
  <si>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</si>
  <si>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</si>
  <si>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</si>
  <si>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</si>
  <si>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</si>
  <si>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</si>
  <si>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</si>
  <si>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</si>
  <si>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</si>
  <si>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</si>
  <si>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</si>
  <si>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</si>
  <si>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</si>
  <si>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</si>
  <si>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</si>
  <si>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</si>
  <si>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</si>
  <si>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</si>
  <si>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</si>
  <si>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</si>
  <si>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</si>
  <si>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</si>
  <si>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</si>
  <si>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</si>
  <si>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</si>
  <si>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</si>
  <si>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</si>
  <si>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</si>
  <si>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</si>
  <si>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</si>
  <si>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</si>
  <si>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</si>
  <si>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</si>
  <si>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</si>
  <si>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</si>
  <si>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</si>
  <si>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</si>
  <si>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</si>
  <si>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</si>
  <si>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</si>
  <si>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</si>
  <si>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</si>
  <si>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</si>
  <si>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</si>
  <si>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</si>
  <si>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</si>
  <si>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</si>
  <si>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</si>
  <si>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</si>
  <si>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</si>
  <si>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</si>
  <si>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</si>
  <si>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</si>
  <si>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</si>
  <si>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</si>
  <si>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</si>
  <si>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</si>
  <si>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</si>
  <si>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</si>
  <si>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</si>
  <si>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</si>
  <si>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</si>
  <si>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</si>
  <si>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</si>
  <si>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</si>
  <si>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</si>
  <si>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</si>
  <si>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</si>
  <si>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</si>
  <si>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</si>
  <si>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</si>
  <si>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</si>
  <si>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</si>
  <si>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</si>
  <si>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</si>
  <si>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</si>
  <si>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</si>
  <si>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</si>
  <si>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</si>
  <si>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</si>
  <si>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</si>
  <si>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</si>
  <si>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</si>
  <si>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</si>
  <si>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</si>
  <si>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</si>
  <si>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</si>
  <si>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</si>
  <si>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</si>
  <si>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</si>
  <si>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</si>
  <si>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</si>
  <si>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</si>
  <si>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</si>
  <si>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</si>
  <si>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</si>
  <si>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</si>
  <si>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</si>
  <si>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</si>
  <si>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</si>
  <si>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</si>
  <si>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</si>
  <si>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</si>
  <si>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</si>
  <si>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</si>
  <si>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</si>
  <si>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</si>
  <si>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</si>
  <si>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</si>
  <si>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</si>
  <si>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</si>
  <si>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</si>
  <si>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</si>
  <si>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</si>
  <si>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</si>
  <si>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</si>
  <si>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</si>
  <si>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</si>
  <si>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</si>
  <si>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</si>
  <si>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</si>
  <si>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</si>
  <si>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</si>
  <si>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</si>
  <si>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</si>
  <si>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</si>
  <si>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</si>
  <si>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</si>
  <si>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</si>
  <si>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</si>
  <si>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</si>
  <si>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</si>
  <si>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</si>
  <si>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</si>
  <si>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</si>
  <si>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</si>
  <si>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</si>
  <si>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</si>
  <si>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</si>
  <si>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</si>
  <si>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</si>
  <si>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</si>
  <si>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</si>
  <si>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</si>
  <si>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</si>
  <si>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</si>
  <si>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</si>
  <si>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</si>
  <si>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</si>
  <si>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</si>
  <si>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</si>
  <si>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</si>
  <si>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</si>
  <si>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</si>
  <si>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</si>
  <si>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</si>
  <si>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</si>
  <si>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</si>
  <si>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</si>
  <si>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</si>
  <si>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</si>
  <si>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</si>
  <si>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</si>
  <si>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</si>
  <si>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</si>
  <si>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</si>
  <si>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</si>
  <si>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</si>
  <si>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</si>
  <si>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</si>
  <si>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</si>
  <si>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</si>
  <si>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</si>
  <si>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</si>
  <si>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</si>
  <si>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</si>
  <si>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</si>
  <si>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</si>
  <si>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</si>
  <si>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</si>
  <si>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</si>
  <si>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</si>
  <si>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</si>
  <si>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</si>
  <si>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</si>
  <si>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</si>
  <si>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</si>
  <si>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</si>
  <si>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</si>
  <si>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</si>
  <si>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</si>
  <si>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</si>
  <si>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</si>
  <si>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</si>
  <si>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</si>
  <si>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</si>
  <si>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</si>
  <si>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</si>
  <si>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</si>
  <si>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</si>
  <si>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</si>
  <si>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</si>
  <si>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</si>
  <si>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</si>
  <si>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</si>
  <si>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</si>
  <si>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</si>
  <si>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</si>
  <si>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</si>
  <si>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</si>
  <si>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</si>
  <si>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</si>
  <si>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</si>
  <si>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</si>
  <si>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</si>
  <si>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</si>
  <si>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</si>
  <si>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</si>
  <si>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</si>
  <si>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</si>
  <si>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</si>
  <si>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</si>
  <si>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</si>
  <si>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</si>
  <si>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</si>
  <si>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</si>
  <si>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</si>
  <si>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</si>
  <si>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</si>
  <si>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</si>
  <si>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</si>
  <si>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</si>
  <si>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</si>
  <si>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</si>
  <si>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</si>
  <si>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</si>
  <si>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</si>
  <si>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</si>
  <si>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</si>
  <si>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</si>
  <si>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</si>
  <si>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</si>
  <si>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</si>
  <si>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</si>
  <si>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</si>
  <si>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</si>
  <si>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</si>
  <si>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</si>
  <si>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</si>
  <si>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</si>
  <si>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</si>
  <si>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</si>
  <si>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</si>
  <si>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</si>
  <si>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</si>
  <si>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</si>
  <si>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</si>
  <si>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</si>
  <si>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</si>
  <si>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</si>
  <si>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</si>
  <si>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</si>
  <si>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</si>
  <si>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</si>
  <si>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</si>
  <si>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</si>
  <si>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</si>
  <si>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</si>
  <si>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</si>
  <si>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</si>
  <si>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</si>
  <si>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</si>
  <si>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</si>
  <si>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</si>
  <si>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</si>
  <si>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</si>
  <si>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</si>
  <si>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</si>
  <si>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</si>
  <si>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</si>
  <si>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</si>
  <si>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</si>
  <si>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</si>
  <si>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</si>
  <si>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</si>
  <si>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</si>
  <si>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</si>
  <si>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</si>
  <si>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</si>
  <si>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</si>
  <si>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</si>
  <si>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</si>
  <si>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</si>
  <si>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</si>
  <si>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</si>
  <si>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</si>
  <si>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</si>
  <si>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</si>
  <si>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</si>
  <si>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</si>
  <si>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</si>
  <si>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</si>
  <si>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</si>
  <si>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</si>
  <si>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</si>
  <si>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</si>
  <si>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</si>
  <si>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</si>
  <si>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</si>
  <si>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</si>
  <si>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</si>
  <si>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</si>
  <si>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</si>
  <si>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</si>
  <si>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</si>
  <si>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</si>
  <si>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</si>
  <si>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</si>
  <si>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</si>
  <si>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</si>
  <si>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</si>
  <si>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</si>
  <si>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</si>
  <si>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</si>
  <si>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</si>
  <si>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</si>
  <si>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</si>
  <si>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</si>
  <si>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</si>
  <si>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</si>
  <si>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</si>
  <si>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</si>
  <si>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</si>
  <si>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</si>
  <si>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</si>
  <si>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</si>
  <si>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</si>
  <si>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</si>
  <si>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</si>
  <si>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</si>
  <si>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</si>
  <si>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</si>
  <si>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</si>
  <si>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</si>
  <si>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</si>
  <si>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</si>
  <si>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</si>
  <si>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</si>
  <si>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</si>
  <si>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</si>
  <si>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</si>
  <si>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</si>
  <si>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</si>
  <si>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</si>
  <si>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</si>
  <si>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</si>
  <si>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</si>
  <si>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</si>
  <si>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</si>
  <si>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</si>
  <si>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</si>
  <si>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</si>
  <si>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</si>
  <si>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</si>
  <si>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</si>
  <si>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</si>
  <si>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</si>
  <si>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</si>
  <si>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</si>
  <si>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</si>
  <si>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</si>
  <si>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</si>
  <si>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</si>
  <si>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</si>
  <si>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</si>
  <si>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</si>
  <si>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</si>
  <si>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</si>
  <si>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</si>
  <si>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</si>
  <si>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</si>
  <si>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</si>
  <si>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</si>
  <si>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</si>
  <si>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</si>
  <si>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</si>
  <si>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</si>
  <si>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</si>
  <si>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</si>
  <si>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</si>
  <si>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</si>
  <si>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</si>
  <si>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</si>
  <si>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</si>
  <si>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</si>
  <si>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</si>
  <si>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</si>
  <si>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</si>
  <si>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</si>
  <si>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</si>
  <si>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</si>
  <si>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</si>
  <si>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</si>
  <si>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</si>
  <si>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</si>
  <si>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</si>
  <si>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</si>
  <si>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</si>
  <si>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</si>
  <si>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</si>
  <si>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</si>
  <si>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</si>
  <si>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</si>
  <si>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</si>
  <si>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</si>
  <si>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</si>
  <si>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</si>
  <si>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</si>
  <si>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</si>
  <si>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</si>
  <si>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</si>
  <si>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</si>
  <si>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</si>
  <si>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</si>
  <si>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</si>
  <si>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</si>
  <si>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</si>
  <si>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</si>
  <si>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</si>
  <si>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</si>
  <si>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</si>
  <si>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</si>
  <si>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</si>
  <si>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</si>
  <si>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</si>
  <si>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</si>
  <si>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</si>
  <si>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</si>
  <si>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</si>
  <si>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</si>
  <si>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</si>
  <si>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</si>
  <si>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</si>
  <si>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</si>
  <si>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</si>
  <si>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</si>
  <si>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</si>
  <si>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</si>
  <si>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</si>
  <si>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</si>
  <si>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</si>
  <si>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</si>
  <si>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</si>
  <si>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</si>
  <si>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</si>
  <si>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</si>
  <si>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</si>
  <si>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</si>
  <si>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</si>
  <si>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</si>
  <si>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</si>
  <si>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</si>
  <si>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</si>
  <si>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</si>
  <si>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</si>
  <si>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</si>
  <si>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</si>
  <si>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</si>
  <si>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</si>
  <si>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</si>
  <si>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</si>
  <si>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</si>
  <si>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</si>
  <si>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</si>
  <si>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</si>
  <si>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</si>
  <si>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</si>
  <si>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</si>
  <si>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</si>
  <si>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</si>
  <si>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</si>
  <si>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</si>
  <si>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</si>
  <si>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</si>
  <si>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</si>
  <si>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</si>
  <si>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</si>
  <si>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</si>
  <si>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</si>
  <si>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</si>
  <si>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</si>
  <si>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</si>
  <si>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</si>
  <si>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</si>
  <si>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</si>
  <si>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</si>
  <si>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</si>
  <si>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</si>
  <si>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</si>
  <si>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</si>
  <si>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</si>
  <si>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</si>
  <si>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</si>
  <si>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</si>
  <si>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</si>
  <si>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</si>
  <si>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</si>
  <si>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</si>
  <si>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</si>
  <si>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</si>
  <si>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</si>
  <si>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</si>
  <si>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</si>
  <si>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</si>
  <si>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</si>
  <si>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</si>
  <si>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</si>
  <si>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</si>
  <si>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</si>
  <si>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</si>
  <si>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</si>
  <si>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</si>
  <si>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</si>
  <si>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</si>
  <si>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</si>
  <si>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</si>
  <si>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</si>
  <si>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</si>
  <si>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</si>
  <si>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</si>
  <si>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</si>
  <si>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</si>
  <si>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</si>
  <si>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</si>
  <si>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</si>
  <si>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</si>
  <si>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</si>
  <si>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</si>
  <si>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</si>
  <si>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</si>
  <si>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</si>
  <si>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</si>
  <si>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</si>
  <si>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</si>
  <si>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</si>
  <si>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</si>
  <si>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</si>
  <si>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</si>
  <si>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</si>
  <si>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</si>
  <si>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</si>
  <si>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</si>
  <si>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</si>
  <si>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</si>
  <si>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</si>
  <si>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</si>
  <si>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</si>
  <si>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</si>
  <si>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</si>
  <si>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</si>
  <si>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</si>
  <si>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</si>
  <si>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</si>
  <si>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</si>
  <si>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</si>
  <si>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</si>
  <si>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</si>
  <si>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</si>
  <si>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</si>
  <si>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</si>
  <si>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</si>
  <si>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</si>
  <si>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</si>
  <si>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</si>
  <si>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</si>
  <si>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</si>
  <si>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</si>
  <si>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</si>
  <si>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</si>
  <si>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</si>
  <si>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</si>
  <si>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</si>
  <si>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</si>
  <si>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</si>
  <si>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</si>
  <si>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</si>
  <si>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</si>
  <si>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</si>
  <si>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</si>
  <si>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</si>
  <si>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</si>
  <si>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</si>
  <si>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</si>
  <si>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</si>
  <si>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</si>
  <si>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</si>
  <si>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</si>
  <si>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</si>
  <si>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</si>
  <si>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</si>
  <si>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</si>
  <si>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</si>
  <si>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</si>
  <si>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</si>
  <si>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</si>
  <si>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</si>
  <si>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</si>
  <si>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</si>
  <si>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</si>
  <si>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</si>
  <si>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</si>
  <si>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</si>
  <si>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</si>
  <si>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</si>
  <si>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</si>
  <si>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</si>
  <si>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</si>
  <si>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</si>
  <si>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</si>
  <si>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</si>
  <si>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</si>
  <si>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</si>
  <si>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</si>
  <si>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</si>
  <si>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</si>
  <si>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</si>
  <si>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</si>
  <si>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</si>
  <si>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</si>
  <si>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</si>
  <si>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</si>
  <si>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</si>
  <si>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</si>
  <si>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</si>
  <si>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</si>
  <si>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</si>
  <si>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</si>
  <si>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</si>
  <si>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</si>
  <si>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</si>
  <si>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</si>
  <si>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</si>
  <si>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</si>
  <si>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</si>
  <si>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</si>
  <si>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</si>
  <si>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</si>
  <si>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</si>
  <si>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</si>
  <si>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</si>
  <si>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</si>
  <si>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</si>
  <si>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</si>
  <si>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</si>
  <si>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</si>
  <si>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</si>
  <si>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</si>
  <si>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</si>
  <si>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</si>
  <si>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</si>
  <si>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</si>
  <si>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</si>
  <si>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</si>
  <si>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</si>
  <si>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</si>
  <si>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</si>
  <si>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</si>
  <si>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</si>
  <si>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</si>
  <si>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</si>
  <si>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</si>
  <si>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</si>
  <si>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</si>
  <si>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</si>
  <si>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</si>
  <si>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</si>
  <si>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</si>
  <si>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</si>
  <si>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</si>
  <si>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</si>
  <si>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</si>
  <si>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</si>
  <si>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</si>
  <si>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</si>
  <si>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</si>
  <si>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</si>
  <si>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</si>
  <si>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</si>
  <si>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</si>
  <si>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</si>
  <si>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</si>
  <si>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</si>
  <si>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</si>
  <si>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</si>
  <si>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</si>
  <si>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</si>
  <si>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</si>
  <si>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</si>
  <si>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</si>
  <si>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</si>
  <si>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</si>
  <si>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</si>
  <si>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</si>
  <si>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</si>
  <si>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</si>
  <si>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</si>
  <si>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</si>
  <si>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</si>
  <si>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</si>
  <si>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</si>
  <si>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</si>
  <si>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</si>
  <si>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</si>
  <si>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</si>
  <si>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</si>
  <si>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</si>
  <si>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</si>
  <si>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</si>
  <si>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</si>
  <si>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</si>
  <si>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</si>
  <si>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</si>
  <si>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</si>
  <si>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</si>
  <si>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</si>
  <si>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</si>
  <si>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</si>
  <si>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</si>
  <si>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</si>
  <si>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</si>
  <si>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</si>
  <si>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</si>
  <si>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</si>
  <si>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</si>
  <si>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</si>
  <si>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</si>
  <si>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</si>
  <si>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</si>
  <si>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</si>
  <si>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</si>
  <si>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</si>
  <si>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</si>
  <si>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</si>
  <si>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</si>
  <si>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</si>
  <si>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</si>
  <si>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</si>
  <si>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</si>
  <si>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</si>
  <si>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</si>
  <si>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</si>
  <si>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</si>
  <si>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</si>
  <si>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</si>
  <si>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</si>
  <si>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</si>
  <si>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</si>
  <si>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</si>
  <si>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</si>
  <si>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</si>
  <si>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</si>
  <si>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</si>
  <si>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</si>
  <si>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</si>
  <si>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</si>
  <si>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</si>
  <si>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</si>
  <si>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</si>
  <si>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</si>
  <si>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</si>
  <si>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</si>
  <si>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</si>
  <si>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</si>
  <si>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</si>
  <si>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</si>
  <si>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</si>
  <si>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</si>
  <si>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</si>
  <si>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</si>
  <si>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</si>
  <si>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</si>
  <si>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</si>
  <si>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</si>
  <si>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</si>
  <si>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</si>
  <si>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</si>
  <si>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</si>
  <si>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</si>
  <si>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</si>
  <si>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</si>
  <si>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</si>
  <si>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</si>
  <si>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</si>
  <si>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</si>
  <si>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</si>
  <si>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</si>
  <si>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</si>
  <si>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</si>
  <si>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</si>
  <si>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</si>
  <si>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</si>
  <si>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</si>
  <si>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</si>
  <si>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</si>
  <si>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</si>
  <si>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</si>
  <si>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</si>
  <si>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</si>
  <si>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</si>
  <si>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</si>
  <si>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</si>
  <si>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</si>
  <si>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</si>
  <si>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</si>
  <si>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</si>
  <si>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</si>
  <si>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</si>
  <si>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</si>
  <si>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</si>
  <si>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</si>
  <si>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</si>
  <si>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</si>
  <si>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</si>
  <si>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</si>
  <si>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</si>
  <si>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</si>
  <si>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</si>
  <si>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</si>
  <si>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</si>
  <si>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</si>
  <si>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</si>
  <si>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</si>
  <si>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</si>
  <si>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</si>
  <si>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</si>
  <si>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</si>
  <si>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</si>
  <si>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</si>
  <si>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</si>
  <si>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</si>
  <si>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</si>
  <si>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</si>
  <si>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</si>
  <si>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</si>
  <si>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</si>
  <si>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</si>
  <si>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</si>
  <si>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</si>
  <si>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</si>
  <si>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</si>
  <si>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</si>
  <si>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</si>
  <si>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</si>
  <si>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</si>
  <si>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</si>
  <si>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</si>
  <si>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</si>
  <si>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</si>
  <si>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</si>
  <si>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</si>
  <si>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</si>
  <si>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</si>
  <si>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</si>
  <si>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</si>
  <si>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</si>
  <si>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</si>
  <si>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</si>
  <si>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</si>
  <si>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</si>
  <si>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</si>
  <si>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</si>
  <si>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</si>
  <si>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</si>
  <si>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</si>
  <si>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</si>
  <si>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</si>
  <si>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</si>
  <si>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</si>
  <si>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</si>
  <si>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</si>
  <si>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</si>
  <si>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</si>
  <si>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</si>
  <si>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</si>
  <si>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</si>
  <si>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</si>
  <si>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</si>
  <si>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</si>
  <si>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</si>
  <si>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</si>
  <si>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</si>
  <si>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</si>
  <si>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</si>
  <si>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</si>
  <si>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</si>
  <si>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</si>
  <si>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</si>
  <si>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</si>
  <si>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</si>
  <si>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</si>
  <si>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</si>
  <si>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</si>
  <si>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</si>
  <si>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</si>
  <si>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</si>
  <si>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</si>
  <si>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</si>
  <si>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</si>
  <si>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</si>
  <si>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</si>
  <si>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</si>
  <si>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</si>
  <si>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</si>
  <si>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</si>
  <si>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</si>
  <si>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</si>
  <si>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</si>
  <si>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</si>
  <si>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</si>
  <si>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</si>
  <si>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</si>
  <si>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</si>
  <si>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</si>
  <si>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</si>
  <si>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</si>
  <si>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</si>
  <si>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</si>
  <si>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</si>
  <si>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</si>
  <si>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</si>
  <si>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</si>
  <si>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</si>
  <si>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</si>
  <si>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</si>
  <si>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</si>
  <si>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</si>
  <si>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</si>
  <si>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</si>
  <si>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</si>
  <si>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</si>
  <si>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</si>
  <si>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</si>
  <si>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</si>
  <si>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</si>
  <si>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</si>
  <si>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</si>
  <si>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</si>
  <si>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</si>
  <si>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</si>
  <si>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</si>
  <si>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</si>
  <si>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</si>
  <si>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</si>
  <si>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</si>
  <si>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</si>
  <si>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</si>
  <si>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</si>
  <si>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</si>
  <si>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</si>
  <si>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</si>
  <si>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</si>
  <si>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</si>
  <si>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</si>
  <si>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</si>
  <si>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</si>
  <si>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</si>
  <si>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</si>
  <si>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</si>
  <si>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</si>
  <si>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</si>
  <si>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</si>
  <si>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</si>
  <si>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</si>
  <si>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</si>
  <si>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</si>
  <si>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</si>
  <si>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</si>
  <si>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</si>
  <si>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</si>
  <si>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</si>
  <si>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</si>
  <si>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</si>
  <si>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</si>
  <si>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</si>
  <si>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</si>
  <si>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</si>
  <si>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</si>
  <si>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</si>
  <si>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</si>
  <si>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</si>
  <si>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</si>
  <si>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</si>
  <si>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</si>
  <si>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</si>
  <si>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</si>
  <si>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</si>
  <si>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</si>
  <si>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</si>
  <si>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</si>
  <si>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</si>
  <si>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</si>
  <si>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</si>
  <si>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</si>
  <si>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</si>
  <si>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</si>
  <si>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</si>
  <si>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</si>
  <si>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</si>
  <si>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</si>
  <si>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</si>
  <si>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</si>
  <si>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</si>
  <si>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</si>
  <si>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</si>
  <si>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</si>
  <si>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</si>
  <si>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</si>
  <si>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</si>
  <si>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</si>
  <si>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</si>
  <si>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</si>
  <si>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</si>
  <si>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</si>
  <si>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</si>
  <si>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</si>
  <si>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</si>
  <si>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</si>
  <si>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</si>
  <si>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</si>
  <si>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</si>
  <si>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</si>
  <si>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</si>
  <si>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</si>
  <si>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</si>
  <si>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</si>
  <si>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</si>
  <si>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</si>
  <si>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</si>
  <si>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</si>
  <si>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</si>
  <si>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</si>
  <si>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</si>
  <si>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</si>
  <si>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</si>
  <si>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</si>
  <si>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</si>
  <si>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</si>
  <si>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</si>
  <si>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</si>
  <si>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</si>
  <si>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</si>
  <si>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</si>
  <si>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</si>
  <si>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</si>
  <si>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</si>
  <si>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</si>
  <si>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</si>
  <si>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</si>
  <si>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</si>
  <si>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</si>
  <si>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</si>
  <si>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</si>
  <si>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</si>
  <si>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</si>
  <si>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</si>
  <si>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</si>
  <si>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</si>
  <si>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</si>
  <si>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</si>
  <si>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</si>
  <si>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</si>
  <si>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</si>
  <si>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</si>
  <si>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</si>
  <si>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</si>
  <si>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</si>
  <si>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</si>
  <si>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</si>
  <si>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</si>
  <si>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</si>
  <si>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</si>
  <si>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</si>
  <si>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</si>
  <si>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</si>
  <si>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</si>
  <si>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</si>
  <si>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</si>
  <si>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</si>
  <si>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</si>
  <si>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</si>
  <si>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</si>
  <si>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</si>
  <si>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</si>
  <si>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</si>
  <si>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</si>
  <si>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</si>
  <si>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</si>
  <si>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</si>
  <si>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</si>
  <si>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</si>
  <si>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</si>
  <si>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</si>
  <si>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</si>
  <si>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</si>
  <si>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</si>
  <si>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</si>
  <si>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</si>
  <si>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</si>
  <si>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</si>
  <si>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</si>
  <si>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</si>
  <si>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</si>
  <si>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</si>
  <si>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</si>
  <si>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</si>
  <si>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</si>
  <si>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</si>
  <si>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</si>
  <si>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</si>
  <si>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</si>
  <si>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</si>
  <si>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</si>
  <si>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</si>
  <si>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</si>
  <si>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</si>
  <si>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</si>
  <si>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</si>
  <si>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</si>
  <si>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</si>
  <si>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</si>
  <si>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</si>
  <si>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</si>
  <si>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</si>
  <si>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</si>
  <si>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</si>
  <si>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</si>
  <si>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</si>
  <si>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</si>
  <si>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</si>
  <si>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</si>
  <si>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</si>
  <si>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</si>
  <si>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</si>
  <si>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</si>
  <si>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</si>
  <si>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</si>
  <si>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</si>
  <si>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</si>
  <si>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</si>
  <si>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</si>
  <si>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</si>
  <si>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</si>
  <si>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</si>
  <si>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</si>
  <si>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</si>
  <si>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</si>
  <si>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</si>
  <si>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</si>
  <si>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</si>
  <si>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</si>
  <si>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</si>
  <si>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</si>
  <si>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</si>
  <si>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</si>
  <si>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</si>
  <si>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</si>
  <si>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</si>
  <si>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</si>
  <si>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</si>
  <si>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</si>
  <si>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</si>
  <si>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</si>
  <si>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</si>
  <si>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</si>
  <si>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</si>
  <si>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</si>
  <si>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</si>
  <si>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</si>
  <si>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</si>
  <si>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</si>
  <si>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</si>
  <si>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</si>
  <si>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</si>
  <si>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</si>
  <si>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</si>
  <si>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</si>
  <si>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</si>
  <si>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</si>
  <si>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</si>
  <si>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</si>
  <si>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</si>
  <si>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</si>
  <si>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</si>
  <si>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</si>
  <si>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</si>
  <si>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</si>
  <si>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</si>
  <si>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</si>
  <si>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</si>
  <si>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</si>
  <si>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</si>
  <si>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</si>
  <si>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</si>
  <si>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</si>
  <si>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</si>
  <si>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</si>
  <si>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</si>
  <si>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</si>
  <si>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</si>
  <si>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</si>
  <si>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</si>
  <si>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</si>
  <si>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</si>
  <si>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</si>
  <si>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</si>
  <si>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</si>
  <si>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</si>
  <si>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</si>
  <si>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</si>
  <si>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</si>
  <si>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</si>
  <si>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</si>
  <si>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</si>
  <si>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</si>
  <si>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</si>
  <si>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</si>
  <si>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</si>
  <si>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</si>
  <si>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</si>
  <si>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</si>
  <si>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</si>
  <si>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</si>
  <si>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</si>
  <si>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</si>
  <si>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</si>
  <si>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</si>
  <si>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</si>
  <si>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</si>
  <si>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</si>
  <si>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</si>
  <si>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</si>
  <si>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</si>
  <si>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</si>
  <si>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</si>
  <si>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</si>
  <si>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</si>
  <si>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</si>
  <si>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</si>
  <si>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</si>
  <si>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</si>
  <si>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</si>
  <si>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</si>
  <si>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</si>
  <si>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</si>
  <si>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</si>
  <si>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</si>
  <si>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</si>
  <si>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</si>
  <si>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</si>
  <si>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</si>
  <si>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</si>
  <si>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</si>
  <si>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</si>
  <si>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</si>
  <si>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</si>
  <si>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</si>
  <si>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</si>
  <si>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</si>
  <si>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</si>
  <si>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</si>
  <si>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</si>
  <si>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</si>
  <si>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</si>
  <si>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</si>
  <si>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</si>
  <si>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</si>
  <si>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</si>
  <si>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</si>
  <si>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</si>
  <si>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</si>
  <si>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</si>
  <si>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</si>
  <si>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</si>
  <si>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</si>
  <si>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</si>
  <si>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</si>
  <si>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</si>
  <si>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</si>
  <si>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</si>
  <si>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</si>
  <si>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</si>
  <si>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</si>
  <si>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</si>
  <si>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</si>
  <si>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</si>
  <si>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</si>
  <si>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</si>
  <si>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</si>
  <si>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</si>
  <si>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</si>
  <si>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</si>
  <si>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</si>
  <si>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</si>
  <si>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</si>
  <si>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</si>
  <si>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</si>
  <si>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</si>
  <si>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</si>
  <si>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</si>
  <si>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</si>
  <si>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</si>
  <si>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</si>
  <si>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</si>
  <si>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</si>
  <si>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</si>
  <si>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</si>
  <si>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</si>
  <si>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</si>
  <si>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</si>
  <si>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</si>
  <si>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</si>
  <si>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</si>
  <si>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</si>
  <si>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</si>
  <si>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</si>
  <si>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</si>
  <si>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</si>
  <si>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</si>
  <si>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</si>
  <si>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</si>
  <si>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</si>
  <si>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</si>
  <si>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</si>
  <si>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</si>
  <si>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</si>
  <si>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</si>
  <si>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</si>
  <si>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</si>
  <si>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</si>
  <si>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</si>
  <si>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</si>
  <si>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</si>
  <si>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</si>
  <si>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</si>
  <si>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</si>
  <si>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</si>
  <si>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</si>
  <si>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</si>
  <si>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</si>
  <si>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</si>
  <si>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</si>
  <si>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</si>
  <si>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</si>
  <si>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</si>
  <si>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</si>
  <si>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</si>
  <si>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</si>
  <si>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</si>
  <si>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</si>
  <si>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</si>
  <si>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</si>
  <si>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</si>
  <si>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</si>
  <si>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</si>
  <si>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</si>
  <si>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</si>
  <si>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</si>
  <si>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</si>
  <si>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</si>
  <si>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</si>
  <si>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</si>
  <si>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</si>
  <si>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</si>
  <si>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</si>
  <si>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</si>
  <si>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</si>
  <si>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</si>
  <si>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</si>
  <si>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</si>
  <si>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</si>
  <si>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</si>
  <si>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</si>
  <si>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</si>
  <si>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</si>
  <si>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</si>
  <si>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</si>
  <si>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</si>
  <si>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</si>
  <si>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</si>
  <si>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</si>
  <si>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</si>
  <si>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</si>
  <si>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</si>
  <si>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</si>
  <si>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</si>
  <si>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</si>
  <si>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</si>
  <si>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</si>
  <si>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</si>
  <si>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</si>
  <si>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</si>
  <si>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</si>
  <si>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</si>
  <si>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</si>
  <si>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</si>
  <si>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</si>
  <si>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</si>
  <si>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</si>
  <si>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</si>
  <si>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</si>
  <si>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</si>
  <si>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</si>
  <si>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</si>
  <si>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</si>
  <si>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</si>
  <si>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</si>
  <si>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</si>
  <si>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</si>
  <si>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</si>
  <si>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</si>
  <si>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</si>
  <si>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</si>
  <si>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</si>
  <si>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</si>
  <si>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</si>
  <si>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</si>
  <si>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</si>
  <si>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</si>
  <si>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</si>
  <si>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</si>
  <si>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</si>
  <si>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</si>
  <si>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</si>
  <si>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</si>
  <si>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</si>
  <si>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</si>
  <si>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</si>
  <si>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</si>
  <si>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</si>
  <si>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</si>
  <si>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</si>
  <si>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</si>
  <si>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</si>
  <si>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</si>
  <si>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</si>
  <si>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</si>
  <si>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</si>
  <si>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</si>
  <si>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</si>
  <si>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</si>
  <si>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</si>
  <si>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</si>
  <si>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</si>
  <si>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</si>
  <si>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</si>
  <si>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</si>
  <si>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</si>
  <si>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</si>
  <si>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</si>
  <si>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</si>
  <si>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</si>
  <si>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</si>
  <si>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</si>
  <si>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</si>
  <si>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</si>
  <si>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</si>
  <si>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</si>
  <si>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</si>
  <si>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</si>
  <si>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</si>
  <si>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</si>
  <si>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</si>
  <si>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</si>
  <si>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</si>
  <si>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</si>
  <si>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</si>
  <si>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</si>
  <si>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</si>
  <si>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</si>
  <si>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</si>
  <si>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</si>
  <si>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</si>
  <si>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</si>
  <si>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</si>
  <si>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</si>
  <si>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</si>
  <si>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</si>
  <si>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</si>
  <si>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</si>
  <si>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</si>
  <si>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</si>
  <si>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</si>
  <si>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</si>
  <si>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</si>
  <si>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</si>
  <si>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</si>
  <si>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</si>
  <si>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</si>
  <si>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</si>
  <si>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</si>
  <si>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</si>
  <si>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</si>
  <si>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</si>
  <si>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</si>
  <si>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</si>
  <si>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</si>
  <si>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</si>
  <si>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</si>
  <si>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</si>
  <si>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</si>
  <si>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</si>
  <si>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</si>
  <si>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</si>
  <si>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</si>
  <si>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</si>
  <si>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</si>
  <si>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</si>
  <si>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</si>
  <si>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</si>
  <si>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</si>
  <si>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</si>
  <si>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</si>
  <si>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</si>
  <si>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</si>
  <si>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</si>
  <si>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</si>
  <si>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</si>
  <si>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</si>
  <si>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</si>
  <si>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</si>
  <si>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</si>
  <si>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</si>
  <si>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</si>
  <si>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</si>
  <si>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</si>
  <si>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</si>
  <si>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</si>
  <si>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</si>
  <si>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</si>
  <si>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</si>
  <si>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</si>
  <si>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</si>
  <si>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</si>
  <si>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</si>
  <si>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</si>
  <si>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</si>
  <si>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</si>
  <si>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</si>
  <si>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</si>
  <si>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</si>
  <si>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</si>
  <si>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</si>
  <si>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</si>
  <si>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</si>
  <si>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</si>
  <si>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</si>
  <si>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</si>
  <si>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</si>
  <si>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</si>
  <si>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</si>
  <si>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</si>
  <si>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</si>
  <si>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</si>
  <si>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</si>
  <si>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</si>
  <si>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</si>
  <si>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</si>
  <si>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</si>
  <si>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</si>
  <si>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</si>
  <si>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</si>
  <si>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</si>
  <si>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</si>
  <si>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</si>
  <si>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</si>
  <si>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</si>
  <si>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</si>
  <si>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</si>
  <si>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</si>
  <si>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</si>
  <si>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</si>
  <si>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</si>
  <si>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</si>
  <si>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</si>
  <si>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</si>
  <si>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</si>
  <si>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</si>
  <si>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</si>
  <si>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</si>
  <si>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</si>
  <si>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</si>
  <si>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</si>
  <si>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</si>
  <si>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</si>
  <si>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</si>
  <si>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</si>
  <si>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</si>
  <si>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</si>
  <si>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</si>
  <si>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</si>
  <si>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</si>
  <si>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</si>
  <si>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</si>
  <si>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</si>
  <si>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</si>
  <si>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</si>
  <si>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</si>
  <si>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</si>
  <si>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</si>
  <si>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</si>
  <si>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</si>
  <si>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</si>
  <si>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</si>
  <si>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</si>
  <si>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</si>
  <si>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</si>
  <si>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</si>
  <si>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</si>
  <si>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</si>
  <si>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</si>
  <si>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</si>
  <si>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</si>
  <si>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</si>
  <si>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</si>
  <si>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</si>
  <si>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</si>
  <si>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</si>
  <si>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</si>
  <si>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</si>
  <si>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</si>
  <si>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</si>
  <si>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</si>
  <si>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</si>
  <si>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</si>
  <si>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</si>
  <si>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</si>
  <si>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</si>
  <si>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</si>
  <si>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</si>
  <si>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</si>
  <si>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</si>
  <si>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</si>
  <si>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</si>
  <si>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</si>
  <si>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</si>
  <si>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</si>
  <si>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</si>
  <si>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</si>
  <si>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</si>
  <si>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</si>
  <si>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</si>
  <si>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</si>
  <si>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</si>
  <si>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</si>
  <si>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</si>
  <si>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</si>
  <si>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</si>
  <si>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</si>
  <si>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</si>
  <si>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</si>
  <si>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</si>
  <si>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</si>
  <si>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</si>
  <si>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</si>
  <si>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</si>
  <si>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</si>
  <si>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</si>
  <si>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</si>
  <si>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</si>
  <si>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</si>
  <si>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</si>
  <si>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</si>
  <si>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</si>
  <si>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</si>
  <si>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</si>
  <si>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</si>
  <si>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</si>
  <si>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</si>
  <si>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</si>
  <si>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</si>
  <si>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</si>
  <si>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</si>
  <si>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</si>
  <si>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</si>
  <si>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</si>
  <si>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</si>
  <si>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</si>
  <si>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</si>
  <si>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</si>
  <si>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</si>
  <si>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</si>
  <si>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</si>
  <si>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</si>
  <si>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</si>
  <si>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</si>
  <si>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</si>
  <si>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</si>
  <si>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</si>
  <si>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</si>
  <si>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</si>
  <si>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</si>
  <si>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</si>
  <si>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</si>
  <si>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</si>
  <si>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</si>
  <si>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</si>
  <si>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</si>
  <si>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</si>
  <si>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</si>
  <si>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</si>
  <si>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</si>
  <si>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</si>
  <si>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</si>
  <si>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</si>
  <si>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</si>
  <si>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</si>
  <si>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</si>
  <si>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</si>
  <si>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</si>
  <si>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</si>
  <si>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</si>
  <si>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</si>
  <si>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</si>
  <si>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</si>
  <si>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</si>
  <si>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</si>
  <si>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</si>
  <si>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</si>
  <si>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</si>
  <si>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</si>
  <si>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</si>
  <si>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</si>
  <si>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</si>
  <si>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</si>
  <si>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</si>
  <si>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</si>
  <si>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</si>
  <si>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</si>
  <si>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</si>
  <si>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</si>
  <si>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</si>
  <si>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</si>
  <si>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</si>
  <si>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</si>
  <si>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</si>
  <si>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</si>
  <si>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</si>
  <si>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</si>
  <si>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</si>
  <si>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</si>
  <si>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</si>
  <si>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</si>
  <si>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</si>
  <si>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</si>
  <si>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</si>
  <si>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</si>
  <si>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</si>
  <si>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</si>
  <si>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</si>
  <si>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</si>
  <si>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</si>
  <si>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</si>
  <si>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</si>
  <si>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</si>
  <si>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</si>
  <si>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</si>
  <si>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</si>
  <si>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</si>
  <si>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</si>
  <si>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</si>
  <si>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</si>
  <si>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</si>
  <si>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</si>
  <si>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</si>
  <si>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</si>
  <si>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</si>
  <si>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</si>
  <si>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</si>
  <si>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</si>
  <si>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</si>
  <si>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</si>
  <si>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</si>
  <si>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</si>
  <si>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</si>
  <si>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</si>
  <si>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</si>
  <si>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</si>
  <si>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</si>
  <si>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</si>
  <si>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</si>
  <si>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</si>
  <si>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</si>
  <si>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</si>
  <si>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</si>
  <si>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</si>
  <si>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</si>
  <si>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</si>
  <si>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</si>
  <si>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</si>
  <si>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</si>
  <si>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</si>
  <si>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</si>
  <si>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</si>
  <si>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</si>
  <si>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</si>
  <si>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</si>
  <si>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</si>
  <si>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</si>
  <si>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</si>
  <si>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</si>
  <si>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</si>
  <si>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</si>
  <si>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</si>
  <si>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</si>
  <si>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</si>
  <si>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</si>
  <si>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</si>
  <si>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</si>
  <si>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</si>
  <si>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</si>
  <si>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</si>
  <si>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</si>
  <si>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</si>
  <si>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</si>
  <si>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</si>
  <si>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</si>
  <si>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</si>
  <si>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</si>
  <si>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</si>
  <si>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</si>
  <si>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</si>
  <si>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</si>
  <si>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</si>
  <si>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</si>
  <si>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</si>
  <si>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</si>
  <si>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</si>
  <si>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</si>
  <si>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</si>
  <si>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</si>
  <si>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</si>
  <si>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</si>
  <si>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</si>
  <si>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</si>
  <si>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</si>
  <si>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</si>
  <si>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</si>
  <si>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</si>
  <si>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</si>
  <si>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</si>
  <si>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</si>
  <si>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</si>
  <si>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</si>
  <si>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</si>
  <si>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</si>
  <si>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</si>
  <si>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</si>
  <si>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</si>
  <si>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</si>
  <si>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</si>
  <si>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</si>
  <si>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</si>
  <si>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</si>
  <si>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</si>
  <si>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</si>
  <si>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</si>
  <si>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</si>
  <si>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</si>
  <si>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</si>
  <si>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</si>
  <si>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</si>
  <si>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</si>
  <si>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</si>
  <si>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</si>
  <si>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</si>
  <si>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</si>
  <si>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</si>
  <si>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</si>
  <si>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</si>
  <si>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</si>
  <si>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</si>
  <si>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</si>
  <si>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</si>
  <si>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</si>
  <si>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</si>
  <si>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</si>
  <si>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</si>
  <si>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</si>
  <si>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</si>
  <si>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</si>
  <si>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</si>
  <si>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</si>
  <si>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</si>
  <si>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</si>
  <si>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</si>
  <si>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</si>
  <si>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</si>
  <si>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</si>
  <si>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</si>
  <si>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</si>
  <si>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</si>
  <si>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</si>
  <si>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</si>
  <si>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</si>
  <si>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</si>
  <si>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</si>
  <si>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</si>
  <si>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</si>
  <si>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</si>
  <si>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</si>
  <si>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</si>
  <si>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</si>
  <si>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</si>
  <si>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</si>
  <si>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</si>
  <si>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</si>
  <si>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</si>
  <si>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</si>
  <si>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</si>
  <si>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</si>
  <si>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</si>
  <si>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</si>
  <si>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</si>
  <si>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</si>
  <si>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</si>
  <si>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</si>
  <si>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</si>
  <si>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</si>
  <si>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</si>
  <si>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</si>
  <si>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</si>
  <si>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</si>
  <si>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</si>
  <si>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</si>
  <si>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</si>
  <si>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</si>
  <si>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</si>
  <si>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</si>
  <si>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</si>
  <si>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</si>
  <si>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</si>
  <si>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</si>
  <si>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</si>
  <si>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</si>
  <si>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</si>
  <si>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</si>
  <si>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</si>
  <si>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</si>
  <si>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</si>
  <si>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</si>
  <si>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</si>
  <si>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</si>
  <si>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</si>
  <si>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</si>
  <si>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</si>
  <si>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</si>
  <si>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</si>
  <si>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</si>
  <si>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</si>
  <si>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</si>
  <si>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</si>
  <si>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</si>
  <si>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</si>
  <si>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</si>
  <si>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</si>
  <si>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</si>
  <si>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</si>
  <si>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</si>
  <si>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</si>
  <si>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</si>
  <si>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</si>
  <si>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</si>
  <si>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</si>
  <si>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</si>
  <si>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</si>
  <si>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</si>
  <si>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</si>
  <si>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</si>
  <si>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</si>
  <si>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</si>
  <si>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</si>
  <si>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</si>
  <si>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</si>
  <si>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</si>
  <si>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</si>
  <si>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</si>
  <si>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</si>
  <si>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</si>
  <si>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</si>
  <si>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</si>
  <si>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</si>
  <si>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</si>
  <si>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</si>
  <si>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</si>
  <si>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</si>
  <si>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</si>
  <si>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</si>
  <si>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</si>
  <si>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</si>
  <si>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</si>
  <si>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</si>
  <si>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</si>
  <si>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</si>
  <si>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</si>
  <si>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</si>
  <si>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</si>
  <si>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</si>
  <si>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</si>
  <si>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</si>
  <si>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</si>
  <si>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</si>
  <si>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</si>
  <si>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</si>
  <si>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</si>
  <si>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</si>
  <si>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</si>
  <si>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</si>
  <si>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</si>
  <si>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</si>
  <si>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</si>
  <si>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</si>
  <si>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</si>
  <si>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</si>
  <si>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</si>
  <si>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</si>
  <si>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</si>
  <si>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</si>
  <si>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</si>
  <si>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</si>
  <si>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</si>
  <si>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</si>
  <si>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</si>
  <si>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</si>
  <si>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</si>
  <si>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</si>
  <si>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</si>
  <si>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</si>
  <si>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</si>
  <si>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</si>
  <si>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</si>
  <si>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</si>
  <si>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</si>
  <si>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</si>
  <si>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</si>
  <si>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</si>
  <si>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</si>
  <si>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</si>
  <si>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</si>
  <si>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</si>
  <si>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</si>
  <si>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</si>
  <si>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</si>
  <si>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</si>
  <si>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</si>
  <si>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</si>
  <si>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</si>
  <si>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</si>
  <si>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</si>
  <si>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</si>
  <si>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</si>
  <si>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</si>
  <si>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</si>
  <si>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</si>
  <si>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</si>
  <si>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</si>
  <si>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</si>
  <si>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</si>
  <si>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</si>
  <si>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</si>
  <si>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</si>
  <si>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</si>
  <si>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</si>
  <si>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</si>
  <si>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</si>
  <si>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</si>
  <si>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</si>
  <si>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</si>
  <si>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</si>
  <si>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</si>
  <si>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</si>
  <si>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</si>
  <si>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</si>
  <si>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</si>
  <si>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</si>
  <si>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</si>
  <si>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</si>
  <si>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</si>
  <si>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</si>
  <si>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</si>
  <si>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</si>
  <si>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</si>
  <si>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</si>
  <si>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</si>
  <si>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</si>
  <si>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</si>
  <si>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</si>
  <si>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</si>
  <si>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</si>
  <si>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</si>
  <si>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</si>
  <si>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</si>
  <si>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</si>
  <si>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</si>
  <si>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</si>
  <si>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</si>
  <si>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</si>
  <si>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</si>
  <si>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</si>
  <si>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</si>
  <si>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</si>
  <si>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</si>
  <si>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</si>
  <si>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</si>
  <si>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</si>
  <si>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</si>
  <si>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</si>
  <si>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</si>
  <si>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</si>
  <si>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</si>
  <si>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</si>
  <si>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</si>
  <si>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</si>
  <si>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</si>
  <si>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</si>
  <si>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</si>
  <si>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</si>
  <si>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</si>
  <si>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</si>
  <si>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</si>
  <si>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</si>
  <si>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</si>
  <si>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</si>
  <si>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</si>
  <si>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</si>
  <si>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</si>
  <si>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</si>
  <si>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</si>
  <si>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</si>
  <si>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</si>
  <si>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</si>
  <si>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</si>
  <si>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</si>
  <si>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</si>
  <si>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</si>
  <si>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</si>
  <si>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</si>
  <si>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</si>
  <si>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</si>
  <si>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</si>
  <si>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</si>
  <si>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</si>
  <si>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</si>
  <si>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</si>
  <si>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</si>
  <si>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</si>
  <si>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</si>
  <si>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</si>
  <si>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</si>
  <si>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</si>
  <si>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</si>
  <si>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</si>
  <si>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</si>
  <si>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</si>
  <si>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</si>
  <si>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</si>
  <si>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</si>
  <si>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</si>
  <si>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</si>
  <si>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</si>
  <si>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</si>
  <si>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</si>
  <si>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</si>
  <si>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</si>
  <si>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</si>
  <si>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</si>
  <si>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</si>
  <si>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</si>
  <si>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</si>
  <si>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</si>
  <si>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</si>
  <si>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</si>
  <si>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</si>
  <si>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</si>
  <si>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</si>
  <si>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</si>
  <si>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</si>
  <si>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</si>
  <si>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</si>
  <si>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</si>
  <si>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</si>
  <si>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</si>
  <si>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</si>
  <si>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</si>
  <si>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</si>
  <si>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</si>
  <si>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</si>
  <si>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</si>
  <si>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</si>
  <si>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</si>
  <si>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</si>
  <si>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</si>
  <si>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</si>
  <si>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</si>
  <si>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</si>
  <si>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</si>
  <si>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</si>
  <si>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</si>
  <si>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</si>
  <si>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</si>
  <si>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</si>
  <si>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</si>
  <si>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</si>
  <si>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</si>
  <si>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</si>
  <si>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</si>
  <si>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</si>
  <si>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</si>
  <si>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</si>
  <si>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</si>
  <si>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</si>
  <si>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</si>
  <si>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</si>
  <si>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</si>
  <si>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</si>
  <si>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</si>
  <si>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</si>
  <si>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</si>
  <si>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</si>
  <si>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</si>
  <si>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</si>
  <si>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</si>
  <si>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</si>
  <si>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</si>
  <si>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</si>
  <si>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</si>
  <si>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</si>
  <si>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</si>
  <si>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</si>
  <si>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</si>
  <si>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</si>
  <si>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</si>
  <si>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</si>
  <si>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</si>
  <si>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</si>
  <si>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</si>
  <si>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</si>
  <si>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</si>
  <si>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</si>
  <si>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</si>
  <si>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</si>
  <si>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</si>
  <si>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</si>
  <si>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</si>
  <si>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</si>
  <si>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</si>
  <si>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</si>
  <si>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</si>
  <si>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</si>
  <si>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</si>
  <si>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</si>
  <si>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</si>
  <si>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</si>
  <si>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</si>
  <si>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</si>
  <si>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</si>
  <si>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</si>
  <si>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</si>
  <si>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</si>
  <si>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</si>
  <si>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</si>
  <si>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</si>
  <si>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</si>
  <si>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</si>
  <si>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</si>
  <si>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</si>
  <si>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</si>
  <si>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</si>
  <si>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</si>
  <si>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</si>
  <si>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</si>
  <si>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</si>
  <si>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</si>
  <si>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</si>
  <si>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</si>
  <si>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</si>
  <si>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</si>
  <si>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</si>
  <si>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</si>
  <si>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</si>
  <si>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</si>
  <si>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</si>
  <si>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</si>
  <si>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</si>
  <si>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</si>
  <si>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</si>
  <si>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</si>
  <si>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</si>
  <si>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</si>
  <si>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</si>
  <si>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</si>
  <si>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</si>
  <si>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</si>
  <si>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</si>
  <si>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</si>
  <si>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</si>
  <si>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</si>
  <si>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</si>
  <si>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</si>
  <si>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</si>
  <si>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</si>
  <si>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</si>
  <si>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</si>
  <si>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</si>
  <si>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</si>
  <si>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</si>
  <si>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</si>
  <si>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</si>
  <si>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</si>
  <si>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</si>
  <si>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</si>
  <si>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</si>
  <si>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</si>
  <si>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</si>
  <si>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</si>
  <si>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</si>
  <si>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</si>
  <si>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</si>
  <si>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</si>
  <si>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</si>
  <si>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</si>
  <si>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</si>
  <si>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</si>
  <si>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</si>
  <si>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</si>
  <si>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</si>
  <si>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</si>
  <si>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</si>
  <si>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</si>
  <si>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</si>
  <si>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</si>
  <si>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</si>
  <si>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</si>
  <si>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</si>
  <si>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</si>
  <si>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</si>
  <si>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</si>
  <si>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</si>
  <si>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</si>
  <si>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</si>
  <si>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</si>
  <si>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</si>
  <si>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</si>
  <si>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</si>
  <si>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</si>
  <si>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</si>
  <si>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</si>
  <si>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</si>
  <si>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</si>
  <si>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</si>
  <si>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</si>
  <si>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</si>
  <si>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</si>
  <si>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</si>
  <si>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</si>
  <si>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</si>
  <si>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</si>
  <si>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</si>
  <si>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</si>
  <si>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</si>
  <si>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</si>
  <si>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</si>
  <si>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</si>
  <si>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</si>
  <si>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</si>
  <si>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</si>
  <si>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</si>
  <si>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</si>
  <si>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</si>
  <si>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</si>
  <si>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</si>
  <si>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</si>
  <si>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</si>
  <si>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</si>
  <si>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</si>
  <si>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</si>
  <si>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</si>
  <si>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</si>
  <si>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</si>
  <si>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</si>
  <si>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</si>
  <si>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</si>
  <si>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</si>
  <si>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</si>
  <si>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</si>
  <si>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</si>
  <si>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</si>
  <si>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</si>
  <si>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</si>
  <si>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</si>
  <si>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</si>
  <si>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</si>
  <si>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</si>
  <si>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</si>
  <si>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</si>
  <si>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</si>
  <si>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</si>
  <si>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</si>
  <si>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</si>
  <si>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</si>
  <si>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</si>
  <si>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</si>
  <si>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</si>
  <si>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</si>
  <si>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</si>
  <si>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</si>
  <si>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</si>
  <si>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</si>
  <si>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</si>
  <si>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</si>
  <si>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</si>
  <si>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</si>
  <si>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</si>
  <si>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</si>
  <si>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</si>
  <si>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</si>
  <si>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</si>
  <si>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</si>
  <si>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</si>
  <si>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</si>
  <si>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</si>
  <si>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</si>
  <si>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</si>
  <si>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</si>
  <si>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</si>
  <si>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</si>
  <si>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</si>
  <si>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</si>
  <si>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</si>
  <si>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</si>
  <si>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</si>
  <si>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</si>
  <si>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</si>
  <si>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</si>
  <si>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</si>
  <si>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</si>
  <si>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</si>
  <si>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</si>
  <si>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</si>
  <si>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</si>
  <si>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</si>
  <si>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</si>
  <si>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</si>
  <si>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</si>
  <si>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</si>
  <si>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</si>
  <si>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</si>
  <si>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</si>
  <si>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</si>
  <si>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</si>
  <si>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</si>
  <si>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</si>
  <si>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</si>
  <si>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</si>
  <si>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</si>
  <si>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</si>
  <si>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</si>
  <si>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</si>
  <si>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</si>
  <si>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</si>
  <si>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</si>
  <si>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</si>
  <si>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</si>
  <si>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</si>
  <si>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</si>
  <si>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</si>
  <si>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</si>
  <si>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</si>
  <si>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</si>
  <si>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</si>
  <si>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</si>
  <si>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</si>
  <si>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</si>
  <si>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</si>
  <si>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</si>
  <si>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</si>
  <si>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</si>
  <si>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</si>
  <si>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</si>
  <si>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</si>
  <si>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</si>
  <si>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</si>
  <si>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</si>
  <si>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</si>
  <si>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</si>
  <si>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</si>
  <si>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</si>
  <si>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</si>
  <si>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</si>
  <si>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</si>
  <si>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</si>
  <si>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</si>
  <si>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</si>
  <si>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</si>
  <si>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</si>
  <si>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</si>
  <si>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</si>
  <si>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</si>
  <si>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</si>
  <si>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</si>
  <si>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</si>
  <si>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</si>
  <si>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</si>
  <si>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</si>
  <si>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</si>
  <si>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</si>
  <si>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</si>
  <si>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</si>
  <si>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</si>
  <si>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</si>
  <si>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</si>
  <si>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</si>
  <si>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</si>
  <si>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</si>
  <si>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</si>
  <si>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</si>
  <si>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</si>
  <si>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</si>
  <si>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</si>
  <si>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</si>
  <si>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</si>
  <si>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</si>
  <si>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</si>
  <si>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</si>
  <si>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</si>
  <si>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</si>
  <si>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</si>
  <si>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</si>
  <si>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</si>
  <si>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</si>
  <si>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</si>
  <si>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</si>
  <si>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</si>
  <si>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</si>
  <si>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</si>
  <si>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</si>
  <si>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</si>
  <si>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</si>
  <si>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</si>
  <si>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</si>
  <si>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</si>
  <si>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</si>
  <si>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</si>
  <si>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</si>
  <si>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</si>
  <si>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</si>
  <si>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</si>
  <si>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</si>
  <si>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</si>
  <si>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</si>
  <si>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</si>
  <si>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</si>
  <si>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</si>
  <si>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</si>
  <si>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</si>
  <si>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</si>
  <si>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</si>
  <si>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</si>
  <si>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</si>
  <si>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</si>
  <si>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</si>
  <si>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</si>
  <si>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</si>
  <si>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</si>
  <si>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</si>
  <si>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</si>
  <si>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</si>
  <si>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</si>
  <si>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</si>
  <si>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</si>
  <si>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</si>
  <si>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</si>
  <si>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</si>
  <si>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</si>
  <si>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</si>
  <si>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</si>
  <si>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</si>
  <si>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</si>
  <si>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</si>
  <si>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</si>
  <si>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</si>
  <si>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</si>
  <si>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</si>
  <si>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</si>
  <si>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</si>
  <si>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</si>
  <si>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</si>
  <si>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</si>
  <si>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</si>
  <si>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</si>
  <si>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</si>
  <si>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</si>
  <si>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</si>
  <si>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</si>
  <si>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</si>
  <si>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</si>
  <si>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</si>
  <si>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</si>
  <si>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</si>
  <si>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</si>
  <si>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</si>
  <si>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</si>
  <si>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</si>
  <si>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</si>
  <si>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</si>
  <si>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</si>
  <si>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</si>
  <si>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</si>
  <si>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</si>
  <si>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</si>
  <si>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</si>
  <si>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</si>
  <si>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</si>
  <si>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</si>
  <si>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</si>
  <si>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</si>
  <si>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</si>
  <si>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</si>
  <si>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</si>
  <si>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</si>
  <si>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</si>
  <si>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</si>
  <si>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</si>
  <si>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</si>
  <si>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</si>
  <si>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</si>
  <si>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</si>
  <si>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</si>
  <si>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</si>
  <si>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</si>
  <si>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</si>
  <si>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</si>
  <si>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</si>
  <si>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</si>
  <si>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</si>
  <si>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</si>
  <si>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</si>
  <si>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</si>
  <si>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</si>
  <si>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</si>
  <si>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</si>
  <si>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</si>
  <si>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</si>
  <si>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</si>
  <si>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</si>
  <si>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</si>
  <si>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</si>
  <si>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</si>
  <si>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</si>
  <si>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</si>
  <si>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</si>
  <si>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</si>
  <si>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</si>
  <si>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</si>
  <si>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</si>
  <si>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</si>
  <si>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</si>
  <si>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</si>
  <si>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</si>
  <si>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</si>
  <si>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</si>
  <si>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</si>
  <si>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</si>
  <si>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</si>
  <si>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</si>
  <si>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</si>
  <si>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</si>
  <si>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</si>
  <si>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</si>
  <si>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</si>
  <si>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</si>
  <si>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</si>
  <si>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</si>
  <si>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</si>
  <si>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</si>
  <si>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</si>
  <si>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</si>
  <si>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</si>
  <si>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</si>
  <si>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</si>
  <si>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</si>
  <si>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</si>
  <si>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</si>
  <si>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</si>
  <si>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</si>
  <si>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</si>
  <si>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</si>
  <si>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</si>
  <si>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</si>
  <si>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</si>
  <si>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</si>
  <si>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</si>
  <si>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</si>
  <si>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</si>
  <si>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</si>
  <si>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</si>
  <si>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</si>
  <si>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</si>
  <si>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</si>
  <si>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</si>
  <si>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</si>
  <si>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</si>
  <si>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</si>
  <si>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</si>
  <si>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</si>
  <si>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</si>
  <si>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</si>
  <si>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</si>
  <si>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</si>
  <si>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</si>
  <si>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</si>
  <si>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</si>
  <si>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</si>
  <si>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</si>
  <si>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</si>
  <si>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</si>
  <si>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</si>
  <si>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</si>
  <si>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</si>
  <si>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</si>
  <si>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</si>
  <si>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</si>
  <si>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</si>
  <si>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</si>
  <si>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</si>
  <si>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</si>
  <si>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</si>
  <si>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</si>
  <si>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</si>
  <si>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</si>
  <si>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</si>
  <si>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</si>
  <si>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</si>
  <si>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</si>
  <si>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</si>
  <si>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</si>
  <si>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</si>
  <si>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</si>
  <si>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</si>
  <si>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</si>
  <si>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</si>
  <si>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</si>
  <si>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</si>
  <si>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</si>
  <si>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</si>
  <si>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</si>
  <si>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</si>
  <si>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</si>
  <si>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</si>
  <si>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</si>
  <si>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</si>
  <si>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</si>
  <si>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</si>
  <si>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</si>
  <si>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</si>
  <si>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</si>
  <si>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</si>
  <si>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</si>
  <si>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</si>
  <si>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</si>
  <si>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</si>
  <si>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</si>
  <si>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</si>
  <si>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</si>
  <si>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</si>
  <si>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</si>
  <si>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</si>
  <si>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</si>
  <si>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</si>
  <si>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</si>
  <si>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</si>
  <si>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</si>
  <si>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</si>
  <si>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</si>
  <si>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</si>
  <si>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</si>
  <si>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</si>
  <si>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</si>
  <si>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</si>
  <si>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</si>
  <si>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</si>
  <si>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</si>
  <si>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</si>
  <si>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</si>
  <si>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</si>
  <si>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</si>
  <si>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</si>
  <si>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</si>
  <si>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</si>
  <si>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</si>
  <si>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</si>
  <si>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</si>
  <si>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</si>
  <si>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</si>
  <si>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</si>
  <si>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</si>
  <si>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</si>
  <si>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</si>
  <si>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</si>
  <si>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</si>
  <si>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</si>
  <si>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</si>
  <si>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</si>
  <si>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</si>
  <si>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</si>
  <si>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</si>
  <si>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</si>
  <si>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</si>
  <si>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</si>
  <si>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</si>
  <si>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</si>
  <si>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</si>
  <si>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</si>
  <si>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</si>
  <si>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</si>
  <si>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</si>
  <si>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</si>
  <si>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</si>
  <si>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</si>
  <si>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</si>
  <si>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</si>
  <si>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</si>
  <si>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</si>
  <si>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</si>
  <si>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</si>
  <si>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</si>
  <si>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</si>
  <si>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</si>
  <si>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</si>
  <si>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</si>
  <si>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</si>
  <si>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</si>
  <si>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</si>
  <si>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</si>
  <si>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</si>
  <si>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</si>
  <si>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</si>
  <si>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</si>
  <si>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</si>
  <si>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</si>
  <si>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</si>
  <si>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</si>
  <si>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</si>
  <si>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</si>
  <si>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</si>
  <si>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</si>
  <si>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</si>
  <si>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</si>
  <si>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</si>
  <si>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</si>
  <si>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</si>
  <si>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</si>
  <si>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</si>
  <si>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</si>
  <si>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</si>
  <si>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</si>
  <si>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</si>
  <si>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</si>
  <si>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</si>
  <si>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</si>
  <si>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</si>
  <si>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</si>
  <si>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</si>
  <si>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</si>
  <si>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</si>
  <si>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</si>
  <si>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</si>
  <si>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</si>
  <si>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</si>
  <si>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</si>
  <si>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</si>
  <si>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</si>
  <si>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</si>
  <si>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</si>
  <si>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</si>
  <si>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</si>
  <si>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</si>
  <si>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</si>
  <si>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</si>
  <si>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</si>
  <si>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</si>
  <si>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</si>
  <si>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</si>
  <si>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</si>
  <si>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</si>
  <si>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</si>
  <si>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</si>
  <si>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</si>
  <si>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</si>
  <si>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</si>
  <si>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</si>
  <si>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</si>
  <si>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</si>
  <si>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</si>
  <si>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</si>
  <si>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</si>
  <si>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</si>
  <si>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</si>
  <si>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</si>
  <si>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</si>
  <si>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</si>
  <si>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</si>
  <si>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</si>
  <si>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</si>
  <si>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</si>
  <si>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</si>
  <si>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</si>
  <si>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</si>
  <si>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</si>
  <si>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</si>
  <si>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</si>
  <si>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</si>
  <si>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</si>
  <si>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</si>
  <si>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</si>
  <si>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</si>
  <si>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</si>
  <si>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</si>
  <si>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</si>
  <si>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</si>
  <si>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</si>
  <si>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</si>
  <si>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</si>
  <si>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</si>
  <si>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</si>
  <si>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</si>
  <si>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</si>
  <si>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</si>
  <si>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</si>
  <si>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</si>
  <si>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</si>
  <si>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</si>
  <si>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</si>
  <si>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</si>
  <si>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</si>
  <si>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</si>
  <si>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</si>
  <si>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</si>
  <si>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</si>
  <si>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</si>
  <si>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</si>
  <si>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</si>
  <si>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</si>
  <si>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</si>
  <si>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</si>
  <si>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</si>
  <si>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</si>
  <si>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</si>
  <si>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</si>
  <si>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</si>
  <si>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</si>
  <si>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</si>
  <si>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</si>
  <si>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</si>
  <si>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</si>
  <si>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</si>
  <si>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</si>
  <si>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</si>
  <si>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</si>
  <si>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</si>
  <si>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</si>
  <si>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</si>
  <si>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</si>
  <si>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</si>
  <si>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</si>
  <si>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</si>
  <si>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</si>
  <si>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</si>
  <si>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</si>
  <si>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</si>
  <si>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</si>
  <si>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</si>
  <si>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</si>
  <si>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</si>
  <si>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</si>
  <si>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</si>
  <si>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</si>
  <si>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</si>
  <si>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</si>
  <si>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</si>
  <si>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</si>
  <si>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</si>
  <si>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</si>
  <si>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</si>
  <si>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</si>
  <si>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</si>
  <si>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</si>
  <si>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</si>
  <si>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</si>
  <si>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</si>
  <si>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</si>
  <si>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</si>
  <si>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</si>
  <si>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</si>
  <si>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</si>
  <si>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</si>
  <si>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</si>
  <si>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</si>
  <si>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</si>
  <si>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</si>
  <si>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</si>
  <si>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</si>
  <si>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</si>
  <si>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</si>
  <si>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</si>
  <si>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</si>
  <si>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</si>
  <si>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</si>
  <si>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</si>
  <si>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</si>
  <si>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</si>
  <si>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</si>
  <si>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</si>
  <si>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</si>
  <si>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</si>
  <si>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</si>
  <si>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</si>
  <si>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</si>
  <si>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</si>
  <si>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</si>
  <si>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</si>
  <si>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</si>
  <si>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</si>
  <si>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</si>
  <si>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</si>
  <si>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</si>
  <si>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</si>
  <si>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</si>
  <si>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</si>
  <si>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</si>
  <si>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</si>
  <si>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</si>
  <si>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</si>
  <si>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</si>
  <si>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</si>
  <si>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</si>
  <si>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</si>
  <si>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</si>
  <si>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</si>
  <si>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</si>
  <si>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</si>
  <si>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</si>
  <si>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</si>
  <si>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</si>
  <si>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</si>
  <si>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</si>
  <si>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</si>
  <si>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</si>
  <si>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</si>
  <si>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</si>
  <si>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</si>
  <si>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</si>
  <si>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</si>
  <si>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</si>
  <si>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</si>
  <si>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</si>
  <si>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</si>
  <si>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</si>
  <si>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</si>
  <si>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</si>
  <si>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</si>
  <si>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</si>
  <si>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</si>
  <si>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</si>
  <si>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</si>
  <si>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</si>
  <si>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</si>
  <si>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</si>
  <si>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</si>
  <si>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</si>
  <si>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</si>
  <si>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</si>
  <si>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</si>
  <si>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</si>
  <si>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</si>
  <si>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</si>
  <si>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</si>
  <si>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</si>
  <si>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</si>
  <si>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</si>
  <si>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</si>
  <si>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</si>
  <si>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</si>
  <si>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</si>
  <si>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</si>
  <si>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</si>
  <si>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</si>
  <si>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</si>
  <si>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</si>
  <si>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</si>
  <si>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</si>
  <si>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</si>
  <si>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</si>
  <si>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</si>
  <si>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</si>
  <si>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</si>
  <si>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</si>
  <si>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</si>
  <si>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</si>
  <si>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</si>
  <si>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</si>
  <si>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</si>
  <si>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</si>
  <si>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</si>
  <si>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</si>
  <si>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</si>
  <si>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</si>
  <si>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</si>
  <si>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</si>
  <si>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</si>
  <si>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</si>
  <si>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</si>
  <si>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</si>
  <si>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</si>
  <si>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</si>
  <si>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</si>
  <si>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</si>
  <si>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</si>
  <si>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</si>
  <si>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</si>
  <si>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</si>
  <si>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</si>
  <si>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</si>
  <si>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</si>
  <si>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</si>
  <si>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</si>
  <si>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</si>
  <si>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</si>
  <si>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</si>
  <si>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</si>
  <si>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</si>
  <si>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</si>
  <si>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</si>
  <si>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</si>
  <si>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</si>
  <si>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</si>
  <si>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</si>
  <si>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</si>
  <si>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</si>
  <si>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</si>
  <si>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</si>
  <si>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</si>
  <si>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</si>
  <si>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</si>
  <si>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</si>
  <si>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</si>
  <si>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</si>
  <si>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</si>
  <si>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</si>
  <si>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</si>
  <si>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</si>
  <si>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</si>
  <si>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</si>
  <si>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</si>
  <si>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</si>
  <si>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</si>
  <si>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</si>
  <si>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</si>
  <si>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</si>
  <si>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</si>
  <si>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</si>
  <si>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</si>
  <si>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</si>
  <si>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</si>
  <si>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</si>
  <si>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</si>
  <si>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</si>
  <si>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</si>
  <si>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</si>
  <si>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</si>
  <si>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</si>
  <si>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</si>
  <si>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</si>
  <si>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</si>
  <si>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</si>
  <si>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</si>
  <si>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</si>
  <si>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</si>
  <si>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</si>
  <si>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</si>
  <si>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</si>
  <si>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</si>
  <si>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</si>
  <si>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</si>
  <si>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</si>
  <si>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</si>
  <si>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</si>
  <si>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</si>
  <si>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</si>
  <si>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</si>
  <si>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</si>
  <si>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</si>
  <si>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</si>
  <si>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</si>
  <si>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</si>
  <si>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</si>
  <si>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</si>
  <si>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</si>
  <si>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</si>
  <si>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</si>
  <si>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</si>
  <si>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</si>
  <si>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</si>
  <si>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</si>
  <si>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</si>
  <si>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</si>
  <si>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</si>
  <si>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</si>
  <si>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</si>
  <si>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</si>
  <si>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</si>
  <si>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</si>
  <si>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</si>
  <si>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</si>
  <si>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</si>
  <si>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</si>
  <si>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</si>
  <si>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</si>
  <si>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</si>
  <si>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</si>
  <si>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</si>
  <si>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</si>
  <si>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</si>
  <si>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</si>
  <si>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</si>
  <si>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</si>
  <si>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</si>
  <si>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</si>
  <si>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</si>
  <si>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</si>
  <si>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</si>
  <si>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</si>
  <si>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</si>
  <si>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</si>
  <si>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</si>
  <si>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</si>
  <si>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</si>
  <si>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</si>
  <si>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</si>
  <si>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</si>
  <si>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</si>
  <si>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</si>
  <si>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</si>
  <si>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</si>
  <si>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</si>
  <si>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</si>
  <si>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</si>
  <si>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</si>
  <si>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</si>
  <si>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</si>
  <si>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</si>
  <si>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</si>
  <si>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</si>
  <si>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</si>
  <si>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</si>
  <si>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</si>
  <si>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</si>
  <si>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</si>
  <si>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</si>
  <si>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</si>
  <si>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</si>
  <si>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</si>
  <si>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</si>
  <si>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</si>
  <si>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</si>
  <si>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</si>
  <si>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</si>
  <si>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</si>
  <si>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</si>
  <si>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</si>
  <si>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</si>
  <si>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</si>
  <si>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</si>
  <si>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</si>
  <si>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</si>
  <si>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</si>
  <si>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</si>
  <si>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</si>
  <si>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</si>
  <si>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</si>
  <si>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</si>
  <si>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</si>
  <si>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</si>
  <si>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</si>
  <si>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</si>
  <si>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</si>
  <si>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</si>
  <si>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</si>
  <si>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</si>
  <si>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</si>
  <si>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</si>
  <si>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</si>
  <si>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</si>
  <si>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</si>
  <si>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</si>
  <si>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</si>
  <si>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</si>
  <si>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</si>
  <si>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</si>
  <si>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</si>
  <si>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</si>
  <si>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</si>
  <si>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</si>
  <si>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</si>
  <si>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</si>
  <si>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</si>
  <si>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</si>
  <si>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</si>
  <si>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</si>
  <si>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</si>
  <si>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</si>
  <si>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</si>
  <si>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</si>
  <si>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</si>
  <si>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</si>
  <si>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</si>
  <si>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</si>
  <si>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</si>
  <si>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</si>
  <si>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</si>
  <si>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</si>
  <si>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</si>
  <si>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</si>
  <si>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</si>
  <si>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</si>
  <si>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</si>
  <si>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</si>
  <si>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</si>
  <si>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</si>
  <si>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</si>
  <si>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</si>
  <si>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</si>
  <si>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</si>
  <si>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</si>
  <si>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</si>
  <si>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</si>
  <si>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</si>
  <si>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</si>
  <si>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</si>
  <si>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</si>
  <si>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</si>
  <si>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</si>
  <si>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</si>
  <si>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</si>
  <si>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</si>
  <si>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</si>
  <si>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</si>
  <si>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</si>
  <si>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</si>
  <si>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</si>
  <si>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</si>
  <si>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</si>
  <si>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</si>
  <si>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</si>
  <si>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</si>
  <si>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</si>
  <si>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</si>
  <si>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</si>
  <si>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</si>
  <si>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</si>
  <si>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</si>
  <si>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</si>
  <si>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</si>
  <si>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</si>
  <si>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</si>
  <si>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</si>
  <si>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</si>
  <si>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</si>
  <si>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</si>
  <si>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</si>
  <si>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</si>
  <si>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</si>
  <si>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</si>
  <si>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</si>
  <si>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</si>
  <si>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</si>
  <si>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</si>
  <si>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</si>
  <si>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</si>
  <si>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</si>
  <si>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</si>
  <si>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</si>
  <si>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</si>
  <si>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</si>
  <si>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</si>
  <si>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</si>
  <si>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</si>
  <si>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</si>
  <si>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</si>
  <si>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</si>
  <si>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</si>
  <si>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</si>
  <si>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</si>
  <si>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</si>
  <si>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</si>
  <si>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</si>
  <si>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</si>
  <si>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</si>
  <si>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</si>
  <si>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</si>
  <si>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</si>
  <si>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</si>
  <si>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</si>
  <si>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</si>
  <si>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</si>
  <si>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</si>
  <si>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</si>
  <si>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</si>
  <si>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</si>
  <si>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</si>
  <si>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</si>
  <si>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</si>
  <si>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</si>
  <si>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</si>
  <si>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</si>
  <si>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</si>
  <si>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</si>
  <si>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</si>
  <si>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</si>
  <si>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</si>
  <si>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</si>
  <si>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</si>
  <si>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</si>
  <si>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</si>
  <si>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</si>
  <si>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</si>
  <si>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</si>
  <si>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</si>
  <si>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</si>
  <si>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</si>
  <si>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</si>
  <si>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</si>
  <si>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</si>
  <si>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</si>
  <si>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</si>
  <si>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</si>
  <si>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</si>
  <si>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</si>
  <si>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</si>
  <si>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</si>
  <si>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</si>
  <si>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</si>
  <si>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</si>
  <si>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</si>
  <si>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</si>
  <si>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</si>
  <si>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</si>
  <si>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</si>
  <si>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</si>
  <si>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</si>
  <si>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</si>
  <si>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</si>
  <si>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</si>
  <si>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</si>
  <si>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</si>
  <si>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</si>
  <si>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</si>
  <si>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</si>
  <si>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</si>
  <si>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</si>
  <si>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</si>
  <si>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</si>
  <si>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</si>
  <si>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</si>
  <si>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</si>
  <si>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</si>
  <si>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</si>
  <si>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</si>
  <si>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</si>
  <si>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</si>
  <si>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</si>
  <si>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</si>
  <si>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</si>
  <si>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</si>
  <si>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</si>
  <si>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</si>
  <si>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</si>
  <si>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</si>
  <si>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</si>
  <si>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</si>
  <si>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</si>
  <si>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</si>
  <si>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</si>
  <si>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</si>
  <si>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</si>
  <si>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</si>
  <si>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</si>
  <si>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</si>
  <si>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</si>
  <si>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</si>
  <si>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</si>
  <si>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</si>
  <si>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</si>
  <si>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</si>
  <si>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</si>
  <si>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</si>
  <si>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</si>
  <si>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</si>
  <si>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</si>
  <si>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</si>
  <si>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</si>
  <si>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</si>
  <si>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</si>
  <si>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</si>
  <si>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</si>
  <si>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</si>
  <si>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</si>
  <si>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</si>
  <si>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</si>
  <si>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</si>
  <si>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</si>
  <si>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</si>
  <si>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</si>
  <si>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</si>
  <si>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</si>
  <si>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</si>
  <si>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</si>
  <si>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</si>
  <si>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</si>
  <si>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</si>
  <si>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</si>
  <si>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</si>
  <si>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</si>
  <si>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</si>
  <si>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</si>
  <si>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</si>
  <si>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</si>
  <si>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</si>
  <si>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</si>
  <si>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</si>
  <si>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</si>
  <si>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</si>
  <si>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</si>
  <si>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</si>
  <si>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</si>
  <si>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</si>
  <si>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</si>
  <si>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</si>
  <si>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</si>
  <si>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</si>
  <si>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</si>
  <si>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</si>
  <si>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</si>
  <si>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</si>
  <si>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</si>
  <si>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</si>
  <si>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</si>
  <si>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</si>
  <si>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</si>
  <si>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</si>
  <si>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</si>
  <si>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</si>
  <si>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</si>
  <si>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</si>
  <si>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</si>
  <si>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</si>
  <si>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</si>
  <si>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</si>
  <si>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</si>
  <si>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</si>
  <si>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</si>
  <si>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</si>
  <si>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</si>
  <si>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</si>
  <si>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</si>
  <si>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</si>
  <si>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</si>
  <si>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</si>
  <si>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</si>
  <si>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</si>
  <si>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</si>
  <si>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</si>
  <si>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</si>
  <si>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</si>
  <si>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</si>
  <si>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</si>
  <si>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</si>
  <si>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</si>
  <si>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</si>
  <si>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</si>
  <si>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</si>
  <si>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</si>
  <si>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</si>
  <si>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</si>
  <si>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</si>
  <si>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</si>
  <si>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</si>
  <si>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</si>
  <si>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</si>
  <si>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</si>
  <si>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</si>
  <si>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</si>
  <si>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</si>
  <si>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</si>
  <si>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</si>
  <si>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</si>
  <si>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</si>
  <si>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</si>
  <si>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</si>
  <si>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</si>
  <si>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</si>
  <si>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</si>
  <si>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</si>
  <si>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</si>
  <si>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</si>
  <si>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</si>
  <si>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</si>
  <si>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</si>
  <si>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</si>
  <si>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</si>
  <si>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</si>
  <si>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</si>
  <si>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</si>
  <si>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</si>
  <si>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</si>
  <si>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</si>
  <si>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</si>
  <si>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</si>
  <si>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</si>
  <si>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</si>
  <si>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</si>
  <si>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</si>
  <si>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</si>
  <si>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</si>
  <si>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</si>
  <si>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</si>
  <si>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</si>
  <si>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</si>
  <si>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</si>
  <si>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</si>
  <si>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</si>
  <si>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</si>
  <si>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</si>
  <si>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</si>
  <si>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</si>
  <si>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</si>
  <si>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</si>
  <si>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</si>
  <si>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</si>
  <si>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</si>
  <si>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</si>
  <si>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</si>
  <si>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</si>
  <si>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</si>
  <si>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</si>
  <si>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</si>
  <si>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</si>
  <si>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</si>
  <si>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</si>
  <si>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</si>
  <si>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</si>
  <si>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</si>
  <si>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</si>
  <si>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</si>
  <si>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</si>
  <si>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</si>
  <si>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</si>
  <si>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</si>
  <si>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</si>
  <si>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</si>
  <si>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</si>
  <si>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</si>
  <si>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</si>
  <si>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</si>
  <si>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</si>
  <si>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</si>
  <si>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</si>
  <si>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</si>
  <si>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</si>
  <si>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</si>
  <si>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</si>
  <si>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</si>
  <si>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</si>
  <si>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</si>
  <si>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</si>
  <si>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</si>
  <si>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</si>
  <si>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</si>
  <si>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</si>
  <si>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</si>
  <si>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</si>
  <si>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</si>
  <si>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</si>
  <si>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</si>
  <si>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</si>
  <si>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</si>
  <si>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</si>
  <si>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</si>
  <si>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</si>
  <si>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</si>
  <si>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</si>
  <si>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</si>
  <si>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</si>
  <si>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</si>
  <si>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</si>
  <si>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</si>
  <si>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</si>
  <si>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</si>
  <si>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</si>
  <si>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</si>
  <si>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</si>
  <si>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</si>
  <si>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</si>
  <si>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</si>
  <si>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</si>
  <si>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</si>
  <si>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</si>
  <si>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</si>
  <si>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</si>
  <si>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</si>
  <si>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</si>
  <si>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</si>
  <si>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</si>
  <si>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</si>
  <si>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</si>
  <si>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</si>
  <si>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</si>
  <si>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</si>
  <si>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</si>
  <si>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</si>
  <si>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</si>
  <si>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</si>
  <si>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</si>
  <si>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</si>
  <si>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</si>
  <si>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</si>
  <si>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</si>
  <si>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</si>
  <si>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</si>
  <si>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</si>
  <si>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</si>
  <si>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</si>
  <si>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</si>
  <si>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</si>
  <si>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</si>
  <si>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</si>
  <si>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</si>
  <si>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</si>
  <si>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</si>
  <si>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</si>
  <si>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</si>
  <si>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</si>
  <si>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</si>
  <si>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</si>
  <si>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</si>
  <si>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</si>
  <si>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</si>
  <si>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</si>
  <si>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</si>
  <si>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</si>
  <si>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</si>
  <si>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</si>
  <si>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</si>
  <si>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</si>
  <si>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</si>
  <si>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</si>
  <si>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</si>
  <si>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</si>
  <si>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</si>
  <si>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</si>
  <si>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</si>
  <si>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</si>
  <si>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</si>
  <si>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</si>
  <si>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</si>
  <si>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</si>
  <si>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</si>
  <si>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</si>
  <si>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</si>
  <si>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</si>
  <si>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</si>
  <si>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</si>
  <si>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</si>
  <si>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</si>
  <si>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</si>
  <si>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</si>
  <si>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</si>
  <si>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</si>
  <si>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</si>
  <si>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</si>
  <si>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</si>
  <si>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</si>
  <si>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</si>
  <si>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</si>
  <si>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</si>
  <si>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</si>
  <si>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</si>
  <si>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</si>
  <si>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</si>
  <si>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</si>
  <si>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</si>
  <si>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</si>
  <si>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</si>
  <si>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</si>
  <si>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</si>
  <si>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</si>
  <si>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</si>
  <si>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</si>
  <si>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</si>
  <si>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</si>
  <si>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</si>
  <si>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</si>
  <si>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</si>
  <si>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</si>
  <si>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</si>
  <si>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</si>
  <si>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</si>
  <si>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</si>
  <si>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</si>
  <si>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</si>
  <si>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</si>
  <si>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</si>
  <si>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</si>
  <si>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</si>
  <si>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</si>
  <si>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</si>
  <si>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</si>
  <si>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</si>
  <si>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</si>
  <si>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</si>
  <si>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</si>
  <si>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</si>
  <si>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</si>
  <si>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</si>
  <si>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</si>
  <si>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</si>
  <si>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</si>
  <si>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</si>
  <si>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</si>
  <si>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</si>
  <si>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</si>
  <si>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</si>
  <si>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</si>
  <si>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</si>
  <si>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</si>
  <si>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</si>
  <si>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</si>
  <si>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</si>
  <si>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</si>
  <si>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</si>
  <si>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</si>
  <si>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</si>
  <si>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</si>
  <si>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</si>
  <si>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</si>
  <si>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</si>
  <si>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</si>
  <si>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</si>
  <si>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</si>
  <si>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</si>
  <si>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</si>
  <si>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</si>
  <si>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</si>
  <si>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</si>
  <si>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</si>
  <si>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</si>
  <si>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</si>
  <si>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</si>
  <si>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</si>
  <si>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</si>
  <si>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</si>
  <si>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</si>
  <si>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</si>
  <si>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</si>
  <si>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</si>
  <si>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</si>
  <si>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</si>
  <si>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</si>
  <si>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</si>
  <si>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</si>
  <si>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</si>
  <si>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</si>
  <si>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</si>
  <si>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</si>
  <si>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</si>
  <si>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</si>
  <si>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</si>
  <si>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</si>
  <si>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</si>
  <si>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</si>
  <si>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</si>
  <si>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</si>
  <si>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</si>
  <si>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</si>
  <si>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</si>
  <si>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</si>
  <si>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</si>
  <si>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</si>
  <si>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</si>
  <si>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</si>
  <si>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</si>
  <si>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</si>
  <si>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</si>
  <si>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</si>
  <si>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</si>
  <si>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</si>
  <si>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</si>
  <si>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</si>
  <si>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</si>
  <si>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</si>
  <si>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</si>
  <si>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</si>
  <si>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</si>
  <si>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</si>
  <si>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</si>
  <si>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</si>
  <si>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</si>
  <si>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</si>
  <si>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</si>
  <si>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</si>
  <si>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</si>
  <si>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</si>
  <si>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</si>
  <si>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</si>
  <si>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</si>
  <si>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</si>
  <si>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</si>
  <si>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</si>
  <si>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</si>
  <si>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</si>
  <si>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</si>
  <si>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</si>
  <si>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</si>
  <si>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</si>
  <si>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</si>
  <si>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</si>
  <si>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</si>
  <si>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</si>
  <si>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</si>
  <si>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</si>
  <si>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</si>
  <si>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</si>
  <si>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</si>
  <si>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</si>
  <si>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</si>
  <si>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</si>
  <si>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</si>
  <si>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</si>
  <si>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</si>
  <si>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</si>
  <si>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</si>
  <si>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</si>
  <si>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</si>
  <si>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</si>
  <si>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</si>
  <si>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</si>
  <si>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</si>
  <si>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</si>
  <si>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</si>
  <si>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</si>
  <si>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</si>
  <si>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</si>
  <si>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</si>
  <si>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</si>
  <si>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</si>
  <si>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</si>
  <si>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</si>
  <si>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</si>
  <si>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</si>
  <si>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</si>
  <si>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</si>
  <si>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</si>
  <si>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</si>
  <si>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</si>
  <si>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</si>
  <si>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</si>
  <si>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</si>
  <si>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</si>
  <si>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</si>
  <si>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</si>
  <si>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</si>
  <si>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</si>
  <si>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</si>
  <si>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</si>
  <si>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</si>
  <si>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</si>
  <si>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</si>
  <si>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</si>
  <si>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</si>
  <si>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</si>
  <si>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</si>
  <si>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</si>
  <si>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</si>
  <si>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</si>
  <si>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</si>
  <si>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</si>
  <si>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</si>
  <si>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</si>
  <si>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</si>
  <si>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</si>
  <si>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</si>
  <si>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</si>
  <si>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</si>
  <si>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</si>
  <si>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</si>
  <si>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</si>
  <si>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</si>
  <si>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</si>
  <si>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</si>
  <si>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</si>
  <si>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</si>
  <si>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</si>
  <si>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</si>
  <si>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</si>
  <si>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</si>
  <si>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</si>
  <si>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</si>
  <si>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</si>
  <si>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</si>
  <si>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</si>
  <si>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</si>
  <si>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</si>
  <si>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</si>
  <si>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</si>
  <si>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</si>
  <si>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</si>
  <si>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</si>
  <si>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</si>
  <si>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</si>
  <si>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</si>
  <si>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</si>
  <si>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</si>
  <si>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</si>
  <si>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</si>
  <si>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</si>
  <si>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</si>
  <si>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</si>
  <si>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</si>
  <si>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</si>
  <si>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</si>
  <si>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</si>
  <si>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</si>
  <si>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</si>
  <si>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</si>
  <si>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</si>
  <si>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</si>
  <si>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</si>
  <si>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</si>
  <si>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</si>
  <si>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</si>
  <si>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</si>
  <si>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</si>
  <si>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</si>
  <si>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</si>
  <si>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</si>
  <si>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</si>
  <si>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</si>
  <si>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</si>
  <si>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</si>
  <si>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</si>
  <si>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</si>
  <si>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</si>
  <si>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</si>
  <si>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</si>
  <si>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</si>
  <si>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</si>
  <si>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</si>
  <si>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</si>
  <si>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</si>
  <si>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</si>
  <si>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</si>
  <si>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</si>
  <si>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</si>
  <si>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</si>
  <si>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</si>
  <si>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</si>
  <si>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</si>
  <si>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</si>
  <si>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</si>
  <si>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</si>
  <si>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</si>
  <si>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</si>
  <si>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</si>
  <si>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</si>
  <si>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</si>
  <si>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</si>
  <si>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</si>
  <si>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</si>
  <si>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</si>
  <si>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</si>
  <si>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</si>
  <si>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</si>
  <si>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</si>
  <si>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</si>
  <si>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</si>
  <si>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</si>
  <si>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</si>
  <si>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</si>
  <si>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</si>
  <si>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</si>
  <si>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</si>
  <si>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</si>
  <si>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</si>
  <si>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</si>
  <si>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</si>
  <si>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</si>
  <si>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</si>
  <si>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</si>
  <si>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</si>
  <si>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</si>
  <si>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</si>
  <si>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</si>
  <si>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</si>
  <si>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</si>
  <si>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</si>
  <si>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</si>
  <si>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</si>
  <si>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</si>
  <si>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</si>
  <si>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</si>
  <si>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</si>
  <si>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</si>
  <si>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</si>
  <si>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</si>
  <si>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</si>
  <si>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</si>
  <si>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</si>
  <si>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</si>
  <si>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</si>
  <si>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</si>
  <si>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</si>
  <si>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</si>
  <si>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</si>
  <si>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</si>
  <si>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</si>
  <si>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</si>
  <si>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</si>
  <si>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</si>
  <si>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</si>
  <si>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</si>
  <si>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</si>
  <si>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</si>
  <si>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</si>
  <si>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</si>
  <si>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</si>
  <si>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</si>
  <si>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</si>
  <si>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</si>
  <si>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</si>
  <si>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</si>
  <si>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</si>
  <si>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</si>
  <si>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</si>
  <si>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</si>
  <si>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</si>
  <si>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</si>
  <si>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</si>
  <si>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</si>
  <si>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</si>
  <si>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</si>
  <si>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</si>
  <si>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</si>
  <si>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</si>
  <si>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</si>
  <si>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</si>
  <si>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</si>
  <si>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</si>
  <si>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</si>
  <si>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</si>
  <si>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</si>
  <si>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</si>
  <si>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</si>
  <si>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</si>
  <si>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</si>
  <si>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</si>
  <si>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</si>
  <si>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</si>
  <si>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</si>
  <si>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</si>
  <si>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</si>
  <si>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</si>
  <si>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</si>
  <si>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</si>
  <si>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</si>
  <si>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</si>
  <si>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</si>
  <si>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</si>
  <si>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</si>
  <si>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</si>
  <si>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</si>
  <si>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</si>
  <si>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</si>
  <si>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</si>
  <si>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</si>
  <si>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</si>
  <si>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</si>
  <si>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</si>
  <si>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</si>
  <si>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</si>
  <si>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</si>
  <si>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</si>
  <si>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</si>
  <si>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</si>
  <si>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</si>
  <si>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</si>
  <si>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</si>
  <si>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</si>
  <si>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</si>
  <si>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</si>
  <si>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</si>
  <si>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</si>
  <si>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</si>
  <si>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</si>
  <si>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</si>
  <si>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</si>
  <si>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</si>
  <si>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</si>
  <si>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</si>
  <si>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</si>
  <si>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</si>
  <si>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</si>
  <si>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</si>
  <si>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</si>
  <si>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</si>
  <si>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</si>
  <si>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</si>
  <si>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</si>
  <si>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</si>
  <si>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</si>
  <si>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</si>
  <si>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</si>
  <si>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</si>
  <si>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</si>
  <si>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</si>
  <si>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</si>
  <si>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</si>
  <si>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</si>
  <si>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</si>
  <si>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</si>
  <si>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</si>
  <si>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</si>
  <si>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</si>
  <si>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</si>
  <si>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</si>
  <si>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</si>
  <si>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</si>
  <si>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</si>
  <si>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</si>
  <si>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</si>
  <si>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</si>
  <si>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</si>
  <si>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</si>
  <si>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</si>
  <si>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</si>
  <si>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</si>
  <si>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</si>
  <si>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</si>
  <si>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</si>
  <si>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</si>
  <si>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</si>
  <si>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</si>
  <si>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</si>
  <si>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</si>
  <si>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</si>
  <si>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</si>
  <si>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</si>
  <si>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</si>
  <si>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</si>
  <si>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</si>
  <si>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</si>
  <si>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</si>
  <si>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</si>
  <si>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</si>
  <si>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</si>
  <si>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</si>
  <si>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</si>
  <si>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</si>
  <si>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</si>
  <si>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</si>
  <si>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</si>
  <si>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</si>
  <si>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</si>
  <si>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</si>
  <si>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</si>
  <si>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</si>
  <si>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</si>
  <si>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</si>
  <si>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</si>
  <si>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</si>
  <si>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</si>
  <si>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</si>
  <si>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</si>
  <si>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</si>
  <si>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</si>
  <si>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</si>
  <si>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</si>
  <si>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</si>
  <si>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</si>
  <si>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</si>
  <si>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</si>
  <si>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</si>
  <si>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</si>
  <si>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</si>
  <si>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</si>
  <si>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</si>
  <si>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</si>
  <si>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</si>
  <si>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</si>
  <si>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</si>
  <si>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</si>
  <si>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</si>
  <si>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</si>
  <si>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</si>
  <si>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</si>
  <si>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</si>
  <si>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</si>
  <si>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</si>
  <si>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</si>
  <si>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</si>
  <si>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</si>
  <si>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</si>
  <si>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</si>
  <si>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</si>
  <si>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</si>
  <si>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</si>
  <si>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</si>
  <si>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</si>
  <si>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</si>
  <si>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</si>
  <si>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</si>
  <si>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</si>
  <si>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</si>
  <si>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</si>
  <si>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</si>
  <si>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</si>
  <si>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</si>
  <si>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</si>
  <si>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</si>
  <si>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</si>
  <si>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</si>
  <si>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</si>
  <si>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</si>
  <si>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</si>
  <si>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</si>
  <si>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</si>
  <si>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</si>
  <si>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</si>
  <si>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</si>
  <si>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</si>
  <si>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</si>
  <si>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</si>
  <si>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</si>
  <si>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</si>
  <si>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</si>
  <si>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</si>
  <si>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</si>
  <si>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</si>
  <si>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</si>
  <si>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</si>
  <si>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</si>
  <si>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</si>
  <si>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</si>
  <si>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</si>
  <si>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</si>
  <si>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</si>
  <si>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</si>
  <si>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</si>
  <si>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</si>
  <si>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</si>
  <si>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</si>
  <si>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</si>
  <si>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</si>
  <si>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</si>
  <si>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</si>
  <si>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</si>
  <si>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</si>
  <si>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</si>
  <si>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</si>
  <si>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</si>
  <si>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</si>
  <si>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</si>
  <si>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</si>
  <si>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</si>
  <si>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</si>
  <si>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</si>
  <si>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</si>
  <si>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</si>
  <si>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</si>
  <si>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</si>
  <si>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</si>
  <si>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</si>
  <si>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</si>
  <si>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</si>
  <si>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</si>
  <si>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</si>
  <si>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</si>
  <si>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</si>
  <si>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</si>
  <si>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</si>
  <si>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</si>
  <si>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</si>
  <si>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</si>
  <si>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</si>
  <si>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</si>
  <si>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</si>
  <si>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</si>
  <si>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</si>
  <si>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</si>
  <si>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</si>
  <si>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</si>
  <si>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</si>
  <si>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</si>
  <si>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</si>
  <si>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</si>
  <si>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</si>
  <si>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</si>
  <si>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</si>
  <si>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</si>
  <si>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</si>
  <si>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</si>
  <si>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</si>
  <si>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</si>
  <si>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</si>
  <si>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</si>
  <si>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</si>
  <si>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</si>
  <si>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</si>
  <si>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</si>
  <si>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</si>
  <si>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</si>
  <si>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</si>
  <si>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</si>
  <si>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</si>
  <si>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</si>
  <si>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</si>
  <si>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</si>
  <si>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</si>
  <si>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</si>
  <si>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</si>
  <si>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</si>
  <si>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</si>
  <si>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</si>
  <si>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</si>
  <si>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</si>
  <si>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</si>
  <si>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</si>
  <si>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</si>
  <si>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</si>
  <si>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</si>
  <si>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</si>
  <si>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</si>
  <si>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</si>
  <si>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</si>
  <si>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</si>
  <si>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</si>
  <si>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</si>
  <si>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</si>
  <si>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</si>
  <si>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</si>
  <si>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</si>
  <si>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</si>
  <si>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</si>
  <si>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</si>
  <si>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</si>
  <si>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</si>
  <si>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</si>
  <si>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</si>
  <si>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</si>
  <si>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</si>
  <si>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</si>
  <si>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</si>
  <si>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</si>
  <si>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</si>
  <si>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</si>
  <si>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</si>
  <si>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</si>
  <si>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</si>
  <si>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</si>
  <si>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</si>
  <si>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</si>
  <si>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</si>
  <si>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</si>
  <si>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</si>
  <si>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</si>
  <si>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</si>
  <si>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</si>
  <si>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</si>
  <si>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</si>
  <si>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</si>
  <si>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</si>
  <si>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</si>
  <si>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</si>
  <si>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</si>
  <si>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</si>
  <si>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</si>
  <si>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</si>
  <si>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</si>
  <si>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</si>
  <si>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</si>
  <si>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</si>
  <si>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</si>
  <si>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</si>
  <si>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</si>
  <si>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</si>
  <si>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</si>
  <si>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</si>
  <si>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</si>
  <si>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</si>
  <si>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</si>
  <si>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</si>
  <si>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</si>
  <si>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</si>
  <si>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</si>
  <si>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</si>
  <si>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</si>
  <si>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</si>
  <si>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</si>
  <si>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</si>
  <si>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</si>
  <si>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</si>
  <si>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</si>
  <si>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</si>
  <si>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</si>
  <si>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</si>
  <si>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</si>
  <si>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</si>
  <si>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</si>
  <si>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</si>
  <si>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</si>
  <si>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</si>
  <si>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</si>
  <si>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</si>
  <si>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</si>
  <si>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</si>
  <si>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</si>
  <si>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</si>
  <si>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</si>
  <si>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</si>
  <si>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</si>
  <si>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</si>
  <si>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</si>
  <si>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</si>
  <si>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</si>
  <si>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</si>
  <si>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</si>
  <si>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</si>
  <si>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</si>
  <si>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</si>
  <si>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</si>
  <si>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</si>
  <si>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</si>
  <si>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</si>
  <si>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</si>
  <si>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</si>
  <si>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</si>
  <si>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</si>
  <si>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</si>
  <si>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</si>
  <si>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</si>
  <si>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</si>
  <si>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</si>
  <si>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</si>
  <si>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</si>
  <si>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</si>
  <si>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</si>
  <si>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</si>
  <si>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</si>
  <si>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</si>
  <si>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</si>
  <si>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</si>
  <si>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</si>
  <si>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</si>
  <si>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</si>
  <si>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</si>
  <si>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</si>
  <si>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</si>
  <si>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</si>
  <si>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</si>
  <si>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</si>
  <si>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</si>
  <si>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</si>
  <si>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</si>
  <si>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</si>
  <si>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</si>
  <si>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</si>
  <si>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</si>
  <si>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</si>
  <si>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</si>
  <si>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</si>
  <si>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</si>
  <si>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</si>
  <si>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</si>
  <si>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</si>
  <si>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</si>
  <si>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</si>
  <si>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</si>
  <si>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</si>
  <si>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</si>
  <si>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</si>
  <si>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</si>
  <si>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</si>
  <si>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</si>
  <si>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</si>
  <si>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</si>
  <si>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</si>
  <si>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</si>
  <si>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</si>
  <si>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</si>
  <si>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</si>
  <si>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</si>
  <si>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</si>
  <si>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</si>
  <si>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</si>
  <si>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</si>
  <si>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</si>
  <si>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</si>
  <si>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</si>
  <si>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</si>
  <si>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</si>
  <si>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</si>
  <si>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</si>
  <si>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</si>
  <si>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</si>
  <si>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</si>
  <si>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</si>
  <si>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</si>
  <si>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</si>
  <si>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</si>
  <si>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</si>
  <si>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</si>
  <si>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</si>
  <si>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</si>
  <si>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</si>
  <si>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</si>
  <si>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</si>
  <si>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</si>
  <si>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</si>
  <si>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</si>
  <si>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</si>
  <si>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</si>
  <si>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</si>
  <si>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</si>
  <si>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</si>
  <si>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</si>
  <si>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</si>
  <si>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</si>
  <si>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</si>
  <si>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</si>
  <si>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</si>
  <si>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</si>
  <si>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</si>
  <si>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</si>
  <si>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</si>
  <si>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</si>
  <si>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</si>
  <si>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</si>
  <si>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</si>
  <si>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</si>
  <si>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</si>
  <si>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</si>
  <si>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</si>
  <si>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</si>
  <si>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</si>
  <si>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</si>
  <si>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</si>
  <si>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</si>
  <si>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</si>
  <si>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</si>
  <si>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</si>
  <si>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</si>
  <si>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</si>
  <si>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</si>
  <si>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</si>
  <si>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</si>
  <si>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</si>
  <si>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</si>
  <si>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</si>
  <si>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</si>
  <si>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</si>
  <si>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</si>
  <si>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</si>
  <si>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</si>
  <si>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</si>
  <si>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</si>
  <si>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</si>
  <si>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</si>
  <si>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</si>
  <si>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</si>
  <si>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</si>
  <si>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</si>
  <si>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</si>
  <si>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</si>
  <si>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</si>
  <si>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</si>
  <si>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</si>
  <si>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</si>
  <si>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</si>
  <si>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</si>
  <si>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</si>
  <si>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</si>
  <si>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</si>
  <si>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</si>
  <si>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</si>
  <si>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</si>
  <si>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</si>
  <si>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</si>
  <si>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</si>
  <si>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</si>
  <si>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</si>
  <si>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</si>
  <si>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</si>
  <si>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</si>
  <si>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</si>
  <si>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</si>
  <si>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</si>
  <si>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</si>
  <si>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</si>
  <si>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</si>
  <si>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</si>
  <si>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</si>
  <si>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</si>
  <si>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</si>
  <si>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</si>
  <si>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</si>
  <si>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</si>
  <si>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</si>
  <si>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</si>
  <si>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</si>
  <si>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</si>
  <si>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</si>
  <si>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</si>
  <si>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</si>
  <si>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</si>
  <si>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</si>
  <si>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</si>
  <si>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</si>
  <si>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</si>
  <si>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</si>
  <si>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</si>
  <si>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</si>
  <si>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</si>
  <si>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</si>
  <si>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</si>
  <si>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</si>
  <si>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</si>
  <si>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</si>
  <si>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</si>
  <si>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</si>
  <si>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</si>
  <si>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</si>
  <si>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</si>
  <si>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</si>
  <si>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</si>
  <si>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</si>
  <si>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</si>
  <si>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</si>
  <si>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</si>
  <si>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</si>
  <si>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</si>
  <si>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</si>
  <si>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</si>
  <si>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</si>
  <si>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</si>
  <si>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</si>
  <si>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</si>
  <si>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</si>
  <si>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</si>
  <si>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</si>
  <si>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</si>
  <si>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</si>
  <si>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</si>
  <si>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</si>
  <si>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</si>
  <si>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</si>
  <si>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</si>
  <si>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</si>
  <si>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</si>
  <si>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</si>
  <si>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</si>
  <si>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</si>
  <si>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</si>
  <si>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</si>
  <si>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</si>
  <si>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</si>
  <si>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</si>
  <si>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</si>
  <si>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</si>
  <si>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</si>
  <si>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</si>
  <si>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</si>
  <si>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</si>
  <si>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</si>
  <si>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</si>
  <si>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</si>
  <si>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</si>
  <si>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</si>
  <si>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</si>
  <si>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</si>
  <si>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</si>
  <si>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</si>
  <si>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</si>
  <si>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</si>
  <si>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</si>
  <si>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</si>
  <si>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</si>
  <si>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</si>
  <si>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</si>
  <si>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</si>
  <si>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</si>
  <si>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</si>
  <si>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</si>
  <si>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</si>
  <si>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</si>
  <si>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</si>
  <si>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</si>
  <si>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</si>
  <si>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</si>
  <si>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</si>
  <si>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</si>
  <si>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</si>
  <si>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</si>
  <si>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</si>
  <si>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</si>
  <si>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</si>
  <si>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</si>
  <si>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</si>
  <si>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</si>
  <si>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</si>
  <si>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</si>
  <si>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</si>
  <si>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</si>
  <si>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</si>
  <si>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</si>
  <si>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</si>
  <si>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</si>
  <si>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</si>
  <si>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</si>
  <si>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</si>
  <si>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</si>
  <si>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</si>
  <si>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</si>
  <si>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</si>
  <si>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</si>
  <si>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</si>
  <si>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</si>
  <si>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</si>
  <si>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</si>
  <si>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</si>
  <si>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</si>
  <si>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</si>
  <si>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</si>
  <si>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</si>
  <si>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</si>
  <si>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</si>
  <si>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</si>
  <si>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</si>
  <si>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</si>
  <si>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</si>
  <si>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</si>
  <si>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</si>
  <si>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</si>
  <si>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</si>
  <si>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</si>
  <si>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</si>
  <si>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</si>
  <si>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</si>
  <si>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</si>
  <si>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</si>
  <si>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</si>
  <si>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</si>
  <si>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</si>
  <si>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</si>
  <si>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</si>
  <si>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</si>
  <si>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</si>
  <si>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</si>
  <si>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</si>
  <si>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</si>
  <si>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</si>
  <si>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</si>
  <si>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</si>
  <si>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</si>
  <si>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</si>
  <si>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</si>
  <si>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</si>
  <si>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</si>
  <si>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</si>
  <si>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</si>
  <si>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</si>
  <si>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</si>
  <si>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</si>
  <si>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</si>
  <si>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</si>
  <si>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</si>
  <si>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</si>
  <si>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</si>
  <si>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</si>
  <si>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</si>
  <si>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</si>
  <si>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</si>
  <si>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</si>
  <si>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</si>
  <si>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</si>
  <si>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</si>
  <si>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</si>
  <si>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</si>
  <si>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</si>
  <si>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</si>
  <si>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</si>
  <si>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</si>
  <si>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</si>
  <si>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</si>
  <si>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</si>
  <si>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</si>
  <si>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</si>
  <si>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</si>
  <si>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</si>
  <si>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</si>
  <si>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</si>
  <si>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</si>
  <si>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</si>
  <si>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</si>
  <si>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</si>
  <si>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</si>
  <si>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</si>
  <si>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</si>
  <si>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</si>
  <si>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</si>
  <si>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</si>
  <si>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</si>
  <si>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</si>
  <si>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</si>
  <si>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</si>
  <si>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</si>
  <si>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</si>
  <si>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</si>
  <si>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</si>
  <si>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</si>
  <si>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</si>
  <si>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</si>
  <si>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</si>
  <si>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</si>
  <si>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</si>
  <si>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</si>
  <si>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</si>
  <si>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</si>
  <si>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</si>
  <si>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</si>
  <si>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</si>
  <si>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</si>
  <si>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</si>
  <si>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</si>
  <si>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</si>
  <si>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</si>
  <si>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</si>
  <si>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</si>
  <si>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</si>
  <si>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</si>
  <si>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</si>
  <si>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</si>
  <si>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</si>
  <si>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</si>
  <si>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</si>
  <si>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</si>
  <si>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</si>
  <si>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</si>
  <si>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</si>
  <si>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</si>
  <si>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</si>
  <si>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</si>
  <si>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</si>
  <si>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</si>
  <si>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</si>
  <si>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</si>
  <si>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</si>
  <si>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</si>
  <si>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</si>
  <si>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</si>
  <si>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</si>
  <si>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</si>
  <si>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</si>
  <si>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</si>
  <si>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</si>
  <si>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</si>
  <si>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</si>
  <si>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</si>
  <si>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</si>
  <si>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</si>
  <si>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</si>
  <si>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</si>
  <si>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</si>
  <si>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</si>
  <si>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</si>
  <si>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</si>
  <si>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</si>
  <si>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</si>
  <si>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</si>
  <si>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</si>
  <si>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</si>
  <si>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</si>
  <si>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</si>
  <si>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</si>
  <si>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</si>
  <si>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</si>
  <si>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</si>
  <si>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</si>
  <si>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</si>
  <si>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</si>
  <si>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</si>
  <si>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</si>
  <si>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</si>
  <si>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</si>
  <si>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</si>
  <si>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</si>
  <si>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</si>
  <si>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</si>
  <si>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</si>
  <si>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</si>
  <si>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</si>
  <si>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</si>
  <si>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</si>
  <si>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</si>
  <si>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</si>
  <si>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</si>
  <si>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</si>
  <si>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</si>
  <si>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</si>
  <si>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</si>
  <si>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</si>
  <si>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</si>
  <si>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</si>
  <si>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</si>
  <si>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</si>
  <si>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</si>
  <si>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</si>
  <si>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</si>
  <si>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</si>
  <si>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</si>
  <si>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</si>
  <si>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</si>
  <si>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</si>
  <si>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</si>
  <si>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</si>
  <si>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</si>
  <si>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</si>
  <si>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</si>
  <si>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</si>
  <si>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</si>
  <si>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</si>
  <si>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</si>
  <si>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</si>
  <si>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</si>
  <si>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</si>
  <si>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</si>
  <si>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</si>
  <si>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</si>
  <si>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</si>
  <si>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</si>
  <si>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</si>
  <si>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</si>
  <si>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</si>
  <si>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</si>
  <si>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</si>
  <si>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</si>
  <si>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</si>
  <si>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</si>
  <si>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</si>
  <si>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</si>
  <si>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</si>
  <si>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</si>
  <si>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</si>
  <si>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</si>
  <si>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</si>
  <si>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</si>
  <si>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</si>
  <si>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</si>
  <si>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</si>
  <si>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</si>
  <si>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</si>
  <si>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</si>
  <si>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</si>
  <si>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</si>
  <si>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</si>
  <si>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</si>
  <si>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</si>
  <si>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</si>
  <si>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</si>
  <si>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</si>
  <si>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</si>
  <si>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</si>
  <si>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</si>
  <si>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</si>
  <si>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</si>
  <si>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</si>
  <si>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</si>
  <si>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</si>
  <si>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</si>
  <si>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</si>
  <si>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</si>
  <si>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</si>
  <si>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</si>
  <si>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</si>
  <si>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</si>
  <si>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</si>
  <si>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</si>
  <si>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</si>
  <si>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</si>
  <si>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</si>
  <si>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</si>
  <si>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</si>
  <si>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</si>
  <si>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</si>
  <si>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</si>
  <si>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</si>
  <si>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</si>
  <si>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</si>
  <si>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</si>
  <si>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</si>
  <si>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</si>
  <si>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</si>
  <si>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</si>
  <si>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</si>
  <si>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</si>
  <si>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</si>
  <si>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</si>
  <si>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</si>
  <si>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</si>
  <si>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</si>
  <si>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</si>
  <si>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</si>
  <si>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</si>
  <si>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</si>
  <si>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</si>
  <si>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</si>
  <si>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</si>
  <si>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</si>
  <si>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</si>
  <si>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</si>
  <si>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</si>
  <si>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</si>
  <si>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</si>
  <si>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</si>
  <si>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</si>
  <si>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</si>
  <si>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</si>
  <si>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</si>
  <si>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</si>
  <si>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</si>
  <si>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</si>
  <si>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</si>
  <si>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</si>
  <si>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</si>
  <si>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</si>
  <si>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</si>
  <si>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</si>
  <si>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</si>
  <si>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</si>
  <si>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</si>
  <si>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</si>
  <si>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</si>
  <si>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</si>
  <si>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</si>
  <si>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</si>
  <si>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</si>
  <si>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</si>
  <si>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</si>
  <si>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</si>
  <si>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</si>
  <si>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</si>
  <si>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</si>
  <si>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</si>
  <si>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</si>
  <si>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</si>
  <si>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</si>
  <si>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</si>
  <si>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</si>
  <si>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</si>
  <si>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</si>
  <si>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</si>
  <si>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</si>
  <si>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</si>
  <si>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</si>
  <si>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</si>
  <si>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</si>
  <si>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</si>
  <si>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</si>
  <si>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</si>
  <si>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</si>
  <si>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</si>
  <si>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</si>
  <si>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</si>
  <si>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</si>
  <si>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</si>
  <si>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</si>
  <si>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</si>
  <si>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</si>
  <si>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</si>
  <si>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</si>
  <si>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</si>
  <si>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</si>
  <si>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</si>
  <si>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</si>
  <si>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</si>
  <si>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</si>
  <si>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</si>
  <si>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</si>
  <si>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</si>
  <si>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</si>
  <si>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</si>
  <si>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</si>
  <si>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</si>
  <si>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</si>
  <si>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</si>
  <si>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</si>
  <si>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</si>
  <si>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</si>
  <si>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</si>
  <si>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</si>
  <si>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</si>
  <si>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</si>
  <si>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</si>
  <si>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</si>
  <si>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</si>
  <si>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</si>
  <si>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</si>
  <si>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</si>
  <si>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</si>
  <si>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</si>
  <si>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</si>
  <si>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</si>
  <si>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</si>
  <si>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</si>
  <si>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</si>
  <si>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</si>
  <si>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</si>
  <si>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</si>
  <si>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</si>
  <si>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</si>
  <si>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</si>
  <si>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</si>
  <si>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</si>
  <si>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</si>
  <si>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</si>
  <si>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</si>
  <si>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</si>
  <si>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</si>
  <si>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</si>
  <si>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</si>
  <si>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</si>
  <si>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</si>
  <si>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</si>
  <si>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</si>
  <si>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</si>
  <si>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</si>
  <si>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</si>
  <si>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</si>
  <si>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</si>
  <si>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</si>
  <si>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</si>
  <si>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</si>
  <si>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</si>
  <si>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</si>
  <si>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</si>
  <si>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</si>
  <si>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</si>
  <si>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</si>
  <si>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</si>
  <si>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</si>
  <si>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</si>
  <si>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</si>
  <si>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</si>
  <si>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</si>
  <si>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</si>
  <si>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</si>
  <si>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</si>
  <si>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</si>
  <si>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</si>
  <si>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</si>
  <si>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</si>
  <si>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</si>
  <si>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</si>
  <si>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</si>
  <si>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</si>
  <si>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</si>
  <si>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</si>
  <si>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</si>
  <si>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</si>
  <si>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</si>
  <si>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</si>
  <si>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</si>
  <si>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</si>
  <si>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</si>
  <si>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</si>
  <si>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</si>
  <si>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</si>
  <si>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</si>
  <si>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</si>
  <si>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</si>
  <si>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</si>
  <si>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</si>
  <si>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</si>
  <si>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</si>
  <si>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</si>
  <si>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</si>
  <si>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</si>
  <si>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</si>
  <si>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</si>
  <si>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</si>
  <si>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</si>
  <si>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</si>
  <si>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</si>
  <si>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</si>
  <si>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</si>
  <si>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</si>
  <si>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</si>
  <si>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</si>
  <si>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</si>
  <si>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</si>
  <si>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</si>
  <si>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</si>
  <si>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</si>
  <si>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</si>
  <si>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</si>
  <si>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</si>
  <si>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</si>
  <si>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</si>
  <si>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</si>
  <si>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</si>
  <si>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</si>
  <si>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</si>
  <si>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</si>
  <si>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</si>
  <si>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</si>
  <si>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</si>
  <si>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</si>
  <si>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</si>
  <si>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</si>
  <si>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</si>
  <si>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</si>
  <si>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</si>
  <si>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</si>
  <si>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</si>
  <si>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</si>
  <si>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</si>
  <si>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</si>
  <si>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</si>
  <si>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</si>
  <si>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</si>
  <si>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</si>
  <si>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</si>
  <si>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</si>
  <si>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</si>
  <si>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</si>
  <si>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</si>
  <si>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</si>
  <si>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</si>
  <si>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</si>
  <si>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</si>
  <si>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</si>
  <si>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</si>
  <si>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</si>
  <si>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</si>
  <si>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</si>
  <si>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</si>
  <si>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</si>
  <si>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</si>
  <si>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</si>
  <si>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</si>
  <si>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</si>
  <si>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</si>
  <si>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</si>
  <si>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</si>
  <si>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</si>
  <si>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</si>
  <si>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</si>
  <si>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</si>
  <si>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</si>
  <si>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</si>
  <si>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</si>
  <si>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</si>
  <si>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</si>
  <si>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</si>
  <si>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</si>
  <si>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</si>
  <si>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</si>
  <si>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</si>
  <si>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</si>
  <si>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</si>
  <si>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</si>
  <si>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</si>
  <si>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</si>
  <si>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</si>
  <si>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</si>
  <si>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</si>
  <si>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</si>
  <si>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</si>
  <si>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</si>
  <si>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</si>
  <si>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</si>
  <si>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</si>
  <si>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</si>
  <si>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</si>
  <si>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</si>
  <si>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</si>
  <si>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</si>
  <si>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</si>
  <si>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</si>
  <si>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</si>
  <si>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</si>
  <si>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</si>
  <si>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</si>
  <si>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</si>
  <si>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</si>
  <si>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</si>
  <si>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</si>
  <si>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</si>
  <si>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</si>
  <si>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</si>
  <si>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</si>
  <si>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</si>
  <si>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</si>
  <si>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</si>
  <si>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</si>
  <si>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</si>
  <si>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</si>
  <si>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</si>
  <si>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</si>
  <si>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</si>
  <si>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</si>
  <si>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</si>
  <si>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</si>
  <si>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</si>
  <si>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</si>
  <si>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</si>
  <si>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</si>
  <si>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</si>
  <si>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</si>
  <si>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</si>
  <si>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</si>
  <si>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</si>
  <si>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</si>
  <si>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</si>
  <si>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</si>
  <si>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</si>
  <si>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</si>
  <si>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</si>
  <si>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</si>
  <si>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</si>
  <si>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</si>
  <si>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</si>
  <si>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</si>
  <si>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</si>
  <si>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</si>
  <si>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</si>
  <si>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</si>
  <si>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</si>
  <si>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</si>
  <si>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</si>
  <si>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</si>
  <si>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</si>
  <si>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</si>
  <si>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</si>
  <si>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</si>
  <si>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</si>
  <si>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</si>
  <si>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</si>
  <si>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</si>
  <si>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</si>
  <si>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</si>
  <si>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</si>
  <si>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</si>
  <si>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</si>
  <si>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</si>
  <si>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</si>
  <si>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</si>
  <si>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</si>
  <si>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</si>
  <si>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</si>
  <si>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</si>
  <si>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</si>
  <si>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</si>
  <si>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</si>
  <si>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</si>
  <si>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</si>
  <si>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</si>
  <si>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</si>
  <si>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</si>
  <si>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</si>
  <si>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</si>
  <si>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</si>
  <si>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</si>
  <si>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</si>
  <si>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</si>
  <si>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</si>
  <si>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</si>
  <si>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</si>
  <si>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</si>
  <si>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</si>
  <si>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</si>
  <si>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</si>
  <si>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</si>
  <si>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</si>
  <si>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</si>
  <si>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</si>
  <si>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</si>
  <si>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</si>
  <si>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</si>
  <si>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</si>
  <si>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</si>
  <si>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</si>
  <si>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</si>
  <si>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</si>
  <si>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</si>
  <si>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</si>
  <si>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</si>
  <si>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</si>
  <si>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</si>
  <si>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</si>
  <si>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</si>
  <si>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</si>
  <si>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</si>
  <si>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</si>
  <si>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</si>
  <si>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</si>
  <si>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</si>
  <si>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</si>
  <si>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</si>
  <si>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</si>
  <si>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</si>
  <si>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</si>
  <si>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</si>
  <si>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</si>
  <si>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</si>
  <si>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</si>
  <si>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</si>
  <si>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</si>
  <si>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</si>
  <si>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</si>
  <si>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</si>
  <si>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</si>
  <si>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</si>
  <si>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</si>
  <si>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</si>
  <si>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</si>
  <si>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</si>
  <si>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</si>
  <si>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</si>
  <si>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</si>
  <si>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</si>
  <si>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</si>
  <si>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</si>
  <si>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</si>
  <si>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</si>
  <si>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</si>
  <si>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</si>
  <si>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</si>
  <si>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</si>
  <si>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</si>
  <si>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</si>
  <si>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</si>
  <si>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</si>
  <si>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</si>
  <si>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</si>
  <si>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</si>
  <si>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</si>
  <si>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</si>
  <si>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</si>
  <si>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</si>
  <si>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</si>
  <si>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</si>
  <si>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</si>
  <si>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</si>
  <si>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</si>
  <si>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</si>
  <si>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</si>
  <si>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</si>
  <si>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</si>
  <si>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</si>
  <si>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</si>
  <si>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</si>
  <si>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</si>
  <si>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</si>
  <si>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</si>
  <si>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</si>
  <si>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</si>
  <si>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</si>
  <si>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</si>
  <si>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</si>
  <si>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</si>
  <si>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</si>
  <si>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</si>
  <si>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</si>
  <si>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</si>
  <si>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</si>
  <si>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</si>
  <si>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</si>
  <si>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</si>
  <si>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</si>
  <si>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</si>
  <si>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</si>
  <si>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</si>
  <si>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</si>
  <si>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</si>
  <si>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</si>
  <si>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</si>
  <si>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</si>
  <si>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</si>
  <si>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</si>
  <si>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</si>
  <si>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</si>
  <si>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</si>
  <si>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</si>
  <si>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</si>
  <si>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</si>
  <si>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</si>
  <si>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</si>
  <si>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</si>
  <si>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</si>
  <si>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</si>
  <si>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</si>
  <si>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</si>
  <si>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</si>
  <si>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</si>
  <si>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</si>
  <si>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</si>
  <si>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</si>
  <si>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</si>
  <si>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</si>
  <si>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</si>
  <si>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</si>
  <si>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</si>
  <si>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</si>
  <si>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</si>
  <si>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</si>
  <si>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</si>
  <si>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</si>
  <si>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</si>
  <si>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</si>
  <si>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</si>
  <si>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</si>
  <si>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</si>
  <si>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</si>
  <si>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</si>
  <si>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</si>
  <si>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</si>
  <si>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</si>
  <si>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</si>
  <si>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</si>
  <si>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</si>
  <si>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</si>
  <si>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</si>
  <si>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</si>
  <si>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</si>
  <si>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</si>
  <si>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</si>
  <si>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</si>
  <si>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</si>
  <si>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</si>
  <si>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</si>
  <si>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</si>
  <si>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</si>
  <si>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</si>
  <si>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</si>
  <si>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</si>
  <si>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</si>
  <si>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</si>
  <si>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</si>
  <si>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</si>
  <si>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</si>
  <si>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</si>
  <si>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</si>
  <si>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</si>
  <si>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</si>
  <si>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</si>
  <si>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</si>
  <si>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</si>
  <si>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</si>
  <si>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</si>
  <si>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</si>
  <si>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</si>
  <si>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</si>
  <si>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</si>
  <si>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</si>
  <si>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</si>
  <si>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</si>
  <si>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</si>
  <si>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</si>
  <si>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</si>
  <si>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</si>
  <si>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</si>
  <si>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</si>
  <si>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</si>
  <si>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</si>
  <si>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</si>
  <si>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</si>
  <si>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</si>
  <si>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</si>
  <si>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</si>
  <si>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</si>
  <si>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</si>
  <si>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</si>
  <si>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</si>
  <si>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</si>
  <si>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</si>
  <si>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</si>
  <si>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</si>
  <si>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</si>
  <si>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</si>
  <si>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</si>
  <si>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</si>
  <si>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</si>
  <si>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</si>
  <si>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</si>
  <si>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</si>
  <si>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</si>
  <si>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</si>
  <si>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</si>
  <si>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</si>
  <si>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</si>
  <si>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</si>
  <si>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</si>
  <si>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</si>
  <si>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</si>
  <si>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</si>
  <si>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</si>
  <si>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</si>
  <si>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</si>
  <si>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</si>
  <si>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</si>
  <si>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</si>
  <si>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</si>
  <si>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</si>
  <si>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</si>
  <si>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</si>
  <si>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</si>
  <si>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</si>
  <si>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</si>
  <si>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</si>
  <si>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</si>
  <si>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</si>
  <si>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</si>
  <si>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</si>
  <si>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</si>
  <si>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</si>
  <si>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</si>
  <si>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</si>
  <si>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</si>
  <si>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</si>
  <si>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</si>
  <si>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</si>
  <si>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</si>
  <si>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</si>
  <si>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</si>
  <si>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</si>
  <si>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</si>
  <si>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</si>
  <si>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</si>
  <si>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</si>
  <si>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</si>
  <si>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</si>
  <si>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</si>
  <si>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</si>
  <si>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</si>
  <si>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</si>
  <si>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</si>
  <si>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</si>
  <si>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</si>
  <si>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</si>
  <si>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</si>
  <si>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</si>
  <si>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</si>
  <si>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</si>
  <si>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</si>
  <si>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</si>
  <si>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</si>
  <si>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</si>
  <si>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</si>
  <si>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</si>
  <si>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</si>
  <si>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</si>
  <si>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</si>
  <si>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</si>
  <si>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</si>
  <si>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</si>
  <si>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</si>
  <si>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</si>
  <si>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</si>
  <si>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</si>
  <si>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</si>
  <si>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</si>
  <si>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</si>
  <si>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</si>
  <si>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</si>
  <si>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</si>
  <si>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</si>
  <si>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</si>
  <si>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</si>
  <si>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</si>
  <si>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</si>
  <si>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</si>
  <si>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</si>
  <si>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</si>
  <si>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</si>
  <si>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</si>
  <si>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</si>
  <si>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</si>
  <si>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</si>
  <si>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</si>
  <si>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</si>
  <si>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</si>
  <si>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</si>
  <si>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</si>
  <si>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</si>
  <si>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</si>
  <si>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</si>
  <si>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</si>
  <si>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</si>
  <si>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</si>
  <si>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</si>
  <si>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</si>
  <si>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</si>
  <si>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</si>
  <si>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</si>
  <si>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</si>
  <si>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</si>
  <si>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</si>
  <si>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</si>
  <si>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</si>
  <si>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</si>
  <si>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</si>
  <si>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</si>
  <si>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</si>
  <si>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</si>
  <si>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</si>
  <si>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</si>
  <si>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</si>
  <si>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</si>
  <si>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</si>
  <si>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</si>
  <si>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</si>
  <si>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</si>
  <si>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</si>
  <si>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</si>
  <si>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</si>
  <si>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</si>
  <si>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</si>
  <si>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</si>
  <si>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</si>
  <si>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</si>
  <si>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</si>
  <si>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</si>
  <si>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</si>
  <si>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</si>
  <si>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</si>
  <si>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</si>
  <si>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</si>
  <si>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</si>
  <si>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</si>
  <si>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</si>
  <si>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</si>
  <si>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</si>
  <si>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</si>
  <si>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</si>
  <si>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</si>
  <si>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</si>
  <si>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</si>
  <si>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</si>
  <si>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</si>
  <si>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</si>
  <si>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</si>
  <si>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</si>
  <si>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</si>
  <si>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</si>
  <si>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</si>
  <si>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</si>
  <si>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</si>
  <si>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</si>
  <si>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</si>
  <si>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</si>
  <si>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</si>
  <si>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</si>
  <si>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</si>
  <si>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</si>
  <si>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</si>
  <si>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</si>
  <si>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</si>
  <si>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</si>
  <si>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</si>
  <si>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</si>
  <si>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</si>
  <si>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</si>
  <si>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</si>
  <si>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</si>
  <si>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</si>
  <si>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</si>
  <si>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</si>
  <si>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</si>
  <si>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</si>
  <si>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</si>
  <si>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</si>
  <si>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</si>
  <si>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</si>
  <si>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</si>
  <si>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</si>
  <si>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</si>
  <si>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</si>
  <si>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</si>
  <si>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</si>
  <si>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</si>
  <si>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</si>
  <si>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</si>
  <si>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</si>
  <si>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</si>
  <si>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</si>
  <si>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</si>
  <si>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</si>
  <si>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</si>
  <si>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</si>
  <si>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</si>
  <si>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</si>
  <si>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</si>
  <si>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</si>
  <si>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</si>
  <si>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</si>
  <si>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</si>
  <si>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</si>
  <si>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</si>
  <si>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</si>
  <si>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</si>
  <si>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</si>
  <si>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</si>
  <si>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</si>
  <si>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</si>
  <si>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</si>
  <si>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</si>
  <si>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</si>
  <si>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</si>
  <si>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</si>
  <si>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</si>
  <si>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</si>
  <si>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</si>
  <si>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</si>
  <si>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</si>
  <si>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</si>
  <si>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</si>
  <si>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</si>
  <si>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</si>
  <si>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</si>
  <si>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</si>
  <si>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</si>
  <si>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</si>
  <si>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</si>
  <si>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</si>
  <si>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</si>
  <si>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</si>
  <si>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</si>
  <si>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</si>
  <si>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</si>
  <si>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</si>
  <si>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</si>
  <si>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</si>
  <si>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</si>
  <si>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</si>
  <si>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</si>
  <si>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</si>
  <si>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</si>
  <si>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</si>
  <si>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</si>
  <si>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</si>
  <si>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</si>
  <si>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</si>
  <si>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</si>
  <si>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</si>
  <si>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</si>
  <si>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</si>
  <si>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</si>
  <si>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</si>
  <si>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</si>
  <si>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</si>
  <si>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</si>
  <si>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</si>
  <si>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</si>
  <si>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</si>
  <si>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</si>
  <si>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</si>
  <si>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</si>
  <si>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</si>
  <si>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</si>
  <si>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</si>
  <si>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</si>
  <si>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</si>
  <si>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</si>
  <si>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</si>
  <si>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</si>
  <si>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</si>
  <si>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</si>
  <si>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</si>
  <si>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</si>
  <si>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</si>
  <si>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</si>
  <si>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</si>
  <si>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</si>
  <si>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</si>
  <si>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</si>
  <si>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</si>
  <si>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</si>
  <si>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</si>
  <si>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</si>
  <si>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</si>
  <si>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</si>
  <si>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</si>
  <si>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</si>
  <si>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</si>
  <si>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</si>
  <si>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</si>
  <si>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</si>
  <si>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</si>
  <si>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</si>
  <si>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</si>
  <si>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</si>
  <si>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</si>
  <si>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</si>
  <si>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</si>
  <si>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</si>
  <si>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</si>
  <si>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</si>
  <si>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</si>
  <si>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</si>
  <si>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</si>
  <si>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</si>
  <si>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</si>
  <si>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</si>
  <si>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</si>
  <si>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</si>
  <si>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</si>
  <si>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</si>
  <si>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</si>
  <si>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</si>
  <si>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</si>
  <si>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</si>
  <si>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</si>
  <si>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</si>
  <si>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</si>
  <si>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</si>
  <si>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</si>
  <si>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</si>
  <si>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</si>
  <si>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</si>
  <si>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</si>
  <si>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</si>
  <si>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</si>
  <si>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</si>
  <si>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</si>
  <si>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</si>
  <si>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</si>
  <si>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</si>
  <si>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</si>
  <si>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</si>
  <si>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</si>
  <si>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</si>
  <si>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</si>
  <si>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</si>
  <si>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</si>
  <si>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</si>
  <si>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</si>
  <si>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</si>
  <si>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</si>
  <si>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</si>
  <si>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</si>
  <si>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</si>
  <si>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</si>
  <si>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</si>
  <si>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</si>
  <si>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</si>
  <si>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</si>
  <si>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</si>
  <si>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</si>
  <si>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</si>
  <si>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</si>
  <si>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</si>
  <si>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</si>
  <si>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</si>
  <si>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</si>
  <si>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</si>
  <si>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</si>
  <si>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</si>
  <si>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</si>
  <si>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</si>
  <si>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</si>
  <si>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</si>
  <si>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</si>
  <si>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</si>
  <si>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</si>
  <si>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</si>
  <si>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</si>
  <si>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</si>
  <si>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</si>
  <si>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</si>
  <si>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</si>
  <si>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</si>
  <si>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</si>
  <si>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</si>
  <si>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</si>
  <si>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</si>
  <si>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</si>
  <si>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</si>
  <si>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</si>
  <si>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</si>
  <si>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</si>
  <si>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</si>
  <si>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</si>
  <si>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</si>
  <si>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</si>
  <si>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</si>
  <si>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</si>
  <si>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</si>
  <si>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</si>
  <si>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</si>
  <si>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</si>
  <si>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</si>
  <si>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</si>
  <si>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</si>
  <si>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</si>
  <si>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</si>
  <si>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</si>
  <si>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</si>
  <si>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</si>
  <si>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</si>
  <si>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</si>
  <si>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</si>
  <si>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</si>
  <si>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</si>
  <si>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</si>
  <si>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</si>
  <si>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</si>
  <si>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</si>
  <si>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</si>
  <si>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</si>
  <si>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</si>
  <si>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</si>
  <si>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</si>
  <si>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</si>
  <si>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</si>
  <si>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</si>
  <si>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</si>
  <si>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</si>
  <si>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</si>
  <si>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</si>
  <si>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</si>
  <si>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</si>
  <si>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</si>
  <si>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</si>
  <si>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</si>
  <si>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</si>
  <si>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</si>
  <si>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</si>
  <si>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</si>
  <si>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</si>
  <si>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</si>
  <si>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</si>
  <si>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</si>
  <si>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</si>
  <si>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</si>
  <si>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</si>
  <si>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</si>
  <si>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</si>
  <si>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</si>
  <si>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</si>
  <si>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</si>
  <si>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</si>
  <si>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</si>
  <si>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</si>
  <si>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</si>
  <si>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</si>
  <si>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</si>
  <si>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</si>
  <si>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</si>
  <si>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</si>
  <si>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</si>
  <si>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</si>
  <si>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</si>
  <si>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</si>
  <si>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</si>
  <si>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</si>
  <si>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</si>
  <si>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</si>
  <si>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</si>
  <si>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</si>
  <si>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</si>
  <si>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</si>
  <si>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</si>
  <si>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</si>
  <si>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</si>
  <si>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</si>
  <si>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</si>
  <si>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</si>
  <si>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</si>
  <si>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</si>
  <si>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</si>
  <si>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</si>
  <si>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</si>
  <si>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</si>
  <si>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</si>
  <si>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</si>
  <si>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</si>
  <si>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</si>
  <si>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</si>
  <si>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</si>
  <si>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</si>
  <si>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</si>
  <si>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</si>
  <si>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</si>
  <si>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</si>
  <si>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</si>
  <si>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</si>
  <si>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</si>
  <si>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</si>
  <si>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</si>
  <si>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</si>
  <si>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</si>
  <si>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</si>
  <si>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</si>
  <si>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</si>
  <si>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</si>
  <si>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</si>
  <si>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</si>
  <si>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</si>
  <si>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</si>
  <si>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</si>
  <si>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</si>
  <si>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</si>
  <si>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</si>
  <si>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</si>
  <si>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</si>
  <si>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</si>
  <si>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</si>
  <si>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</si>
  <si>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</si>
  <si>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</si>
  <si>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</si>
  <si>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</si>
  <si>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</si>
  <si>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</si>
  <si>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</si>
  <si>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</si>
  <si>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</si>
  <si>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</si>
  <si>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</si>
  <si>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</si>
  <si>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</si>
  <si>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</si>
  <si>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</si>
  <si>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</si>
  <si>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</si>
  <si>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</si>
  <si>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</si>
  <si>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</si>
  <si>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</si>
  <si>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</si>
  <si>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</si>
  <si>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</si>
  <si>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</si>
  <si>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</si>
  <si>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</si>
  <si>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</si>
  <si>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</si>
  <si>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</si>
  <si>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</si>
  <si>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</si>
  <si>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</si>
  <si>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</si>
  <si>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</si>
  <si>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</si>
  <si>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</si>
  <si>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</si>
  <si>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</si>
  <si>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</si>
  <si>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</si>
  <si>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</si>
  <si>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</si>
  <si>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</si>
  <si>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</si>
  <si>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</si>
  <si>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</si>
  <si>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</si>
  <si>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</si>
  <si>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</si>
  <si>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</si>
  <si>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</si>
  <si>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</si>
  <si>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</si>
  <si>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</si>
  <si>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</si>
  <si>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</si>
  <si>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</si>
  <si>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</si>
  <si>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</si>
  <si>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</si>
  <si>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</si>
  <si>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</si>
  <si>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</si>
  <si>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</si>
  <si>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</si>
  <si>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</si>
  <si>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</si>
  <si>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</si>
  <si>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</si>
  <si>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</si>
  <si>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</si>
  <si>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</si>
  <si>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</si>
  <si>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</si>
  <si>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</si>
  <si>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</si>
  <si>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</si>
  <si>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</si>
  <si>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</si>
  <si>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</si>
  <si>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</si>
  <si>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</si>
  <si>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</si>
  <si>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</si>
  <si>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</si>
  <si>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</si>
  <si>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</si>
  <si>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</si>
  <si>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</si>
  <si>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</si>
  <si>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</si>
  <si>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</si>
  <si>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</si>
  <si>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</si>
  <si>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</si>
  <si>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</si>
  <si>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</si>
  <si>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</si>
  <si>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</si>
  <si>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</si>
  <si>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</si>
  <si>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</si>
  <si>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</si>
  <si>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</si>
  <si>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</si>
  <si>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</si>
  <si>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</si>
  <si>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</si>
  <si>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</si>
  <si>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</si>
  <si>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</si>
  <si>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</si>
  <si>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</si>
  <si>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</si>
  <si>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</si>
  <si>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</si>
  <si>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</si>
  <si>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</si>
  <si>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</si>
  <si>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</si>
  <si>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</si>
  <si>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</si>
  <si>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</si>
  <si>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</si>
  <si>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</si>
  <si>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</si>
  <si>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</si>
  <si>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</si>
  <si>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</si>
  <si>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</si>
  <si>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</si>
  <si>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</si>
  <si>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</si>
  <si>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</si>
  <si>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</si>
  <si>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</si>
  <si>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</si>
  <si>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</si>
  <si>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</si>
  <si>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</si>
  <si>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</si>
  <si>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</si>
  <si>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</si>
  <si>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</si>
  <si>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</si>
  <si>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</si>
  <si>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</si>
  <si>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</si>
  <si>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</si>
  <si>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</si>
  <si>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</si>
  <si>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</si>
  <si>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</si>
  <si>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</si>
  <si>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</si>
  <si>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</si>
  <si>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</si>
  <si>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</si>
  <si>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</si>
  <si>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</si>
  <si>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</si>
  <si>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</si>
  <si>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</si>
  <si>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</si>
  <si>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</si>
  <si>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</si>
  <si>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</si>
  <si>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</si>
  <si>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</si>
  <si>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</si>
  <si>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</si>
  <si>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</si>
  <si>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</si>
  <si>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</si>
  <si>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</si>
  <si>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</si>
  <si>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</si>
  <si>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</si>
  <si>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</si>
  <si>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</si>
  <si>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</si>
  <si>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</si>
  <si>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</si>
  <si>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</si>
  <si>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</si>
  <si>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</si>
  <si>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</si>
  <si>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</si>
  <si>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</si>
  <si>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</si>
  <si>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</si>
  <si>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</si>
  <si>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</si>
  <si>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</si>
  <si>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</si>
  <si>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</si>
  <si>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</si>
  <si>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</si>
  <si>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</si>
  <si>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</si>
  <si>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</si>
  <si>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</si>
  <si>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</si>
  <si>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</si>
  <si>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</si>
  <si>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</si>
  <si>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</si>
  <si>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</si>
  <si>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</si>
  <si>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</si>
  <si>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</si>
  <si>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</si>
  <si>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</si>
  <si>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</si>
  <si>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</si>
  <si>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</si>
  <si>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</si>
  <si>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</si>
  <si>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</si>
  <si>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</si>
  <si>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</si>
  <si>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</si>
  <si>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</si>
  <si>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</si>
  <si>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</si>
  <si>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</si>
  <si>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</si>
  <si>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</si>
  <si>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</si>
  <si>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</si>
  <si>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</si>
  <si>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</si>
  <si>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</si>
  <si>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</si>
  <si>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</si>
  <si>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</si>
  <si>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</si>
  <si>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</si>
  <si>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</si>
  <si>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</si>
  <si>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</si>
  <si>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</si>
  <si>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</si>
  <si>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</si>
  <si>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</si>
  <si>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</si>
  <si>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</si>
  <si>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</si>
  <si>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</si>
  <si>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</si>
  <si>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</si>
  <si>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</si>
  <si>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</si>
  <si>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</si>
  <si>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</si>
  <si>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</si>
  <si>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</si>
  <si>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</si>
  <si>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</si>
  <si>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</si>
  <si>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</si>
  <si>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</si>
  <si>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</si>
  <si>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</si>
  <si>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</si>
  <si>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</si>
  <si>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</si>
  <si>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</si>
  <si>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</si>
  <si>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</si>
  <si>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</si>
  <si>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</si>
  <si>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</si>
  <si>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</si>
  <si>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</si>
  <si>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</si>
  <si>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</si>
  <si>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</si>
  <si>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</si>
  <si>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</si>
  <si>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</si>
  <si>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</si>
  <si>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</si>
  <si>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</si>
  <si>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</si>
  <si>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</si>
  <si>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</si>
  <si>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</si>
  <si>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</si>
  <si>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</si>
  <si>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</si>
  <si>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</si>
  <si>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</si>
  <si>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</si>
  <si>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</si>
  <si>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</si>
  <si>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</si>
  <si>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</si>
  <si>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</si>
  <si>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</si>
  <si>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</si>
  <si>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</si>
  <si>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</si>
  <si>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</si>
  <si>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</si>
  <si>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</si>
  <si>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</si>
  <si>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</si>
  <si>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</si>
  <si>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</si>
  <si>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</si>
  <si>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</si>
  <si>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</si>
  <si>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</si>
  <si>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</si>
  <si>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</si>
  <si>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</si>
  <si>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</si>
  <si>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</si>
  <si>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</si>
  <si>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</si>
  <si>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</si>
  <si>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</si>
  <si>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</si>
  <si>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</si>
  <si>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</si>
  <si>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</si>
  <si>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</si>
  <si>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</si>
  <si>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</si>
  <si>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</si>
  <si>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</si>
  <si>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</si>
  <si>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</si>
  <si>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</si>
  <si>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</si>
  <si>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</si>
  <si>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</si>
  <si>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</si>
  <si>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</si>
  <si>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</si>
  <si>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</si>
  <si>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</si>
  <si>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</si>
  <si>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</si>
  <si>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</si>
  <si>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</si>
  <si>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</si>
  <si>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</si>
  <si>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</si>
  <si>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</si>
  <si>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</si>
  <si>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</si>
  <si>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</si>
  <si>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</si>
  <si>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</si>
  <si>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</si>
  <si>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</si>
  <si>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</si>
  <si>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</si>
  <si>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</si>
  <si>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</si>
  <si>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</si>
  <si>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</si>
  <si>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</si>
  <si>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</si>
  <si>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</si>
  <si>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</si>
  <si>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</si>
  <si>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</si>
  <si>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</si>
  <si>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</si>
  <si>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</si>
  <si>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</si>
  <si>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</si>
  <si>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</si>
  <si>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</si>
  <si>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</si>
  <si>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</si>
  <si>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</si>
  <si>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</si>
  <si>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</si>
  <si>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</si>
  <si>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</si>
  <si>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</si>
  <si>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</si>
  <si>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</si>
  <si>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</si>
  <si>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</si>
  <si>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</si>
  <si>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</si>
  <si>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</si>
  <si>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</si>
  <si>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</si>
  <si>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</si>
  <si>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</si>
  <si>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</si>
  <si>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</si>
  <si>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</si>
  <si>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</si>
  <si>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</si>
  <si>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</si>
  <si>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</si>
  <si>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</si>
  <si>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</si>
  <si>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</si>
  <si>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</si>
  <si>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</si>
  <si>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</si>
  <si>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</si>
  <si>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</si>
  <si>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</si>
  <si>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</si>
  <si>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</si>
  <si>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</si>
  <si>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</si>
  <si>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</si>
  <si>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</si>
  <si>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</si>
  <si>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</si>
  <si>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</si>
  <si>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</si>
  <si>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</si>
  <si>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</si>
  <si>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</si>
  <si>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</si>
  <si>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</si>
  <si>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</si>
  <si>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</si>
  <si>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</si>
  <si>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</si>
  <si>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</si>
  <si>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</si>
  <si>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</si>
  <si>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</si>
  <si>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</si>
  <si>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</si>
  <si>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</si>
  <si>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</si>
  <si>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</si>
  <si>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</si>
  <si>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</si>
  <si>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</si>
  <si>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</si>
  <si>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</si>
  <si>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</si>
  <si>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</si>
  <si>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</si>
  <si>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</si>
  <si>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</si>
  <si>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</si>
  <si>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</si>
  <si>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</si>
  <si>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</si>
  <si>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</si>
  <si>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</si>
  <si>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</si>
  <si>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</si>
  <si>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</si>
  <si>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</si>
  <si>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</si>
  <si>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</si>
  <si>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</si>
  <si>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</si>
  <si>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</si>
  <si>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</si>
  <si>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</si>
  <si>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</si>
  <si>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</si>
  <si>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</si>
  <si>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</si>
  <si>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</si>
  <si>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</si>
  <si>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</si>
  <si>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</si>
  <si>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</si>
  <si>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</si>
  <si>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</si>
  <si>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</si>
  <si>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</si>
  <si>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</si>
  <si>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</si>
  <si>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</si>
  <si>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</si>
  <si>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</si>
  <si>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</si>
  <si>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</si>
  <si>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</si>
  <si>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</si>
  <si>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</si>
  <si>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</si>
  <si>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</si>
  <si>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</si>
  <si>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</si>
  <si>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</si>
  <si>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</si>
  <si>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</si>
  <si>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</si>
  <si>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</si>
  <si>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</si>
  <si>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</si>
  <si>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</si>
  <si>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</si>
  <si>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</si>
  <si>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</si>
  <si>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</si>
  <si>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</si>
  <si>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</si>
  <si>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</si>
  <si>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</si>
  <si>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</si>
  <si>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</si>
  <si>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</si>
  <si>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</si>
  <si>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</si>
  <si>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</si>
  <si>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</si>
  <si>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</si>
  <si>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</si>
  <si>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</si>
  <si>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</si>
  <si>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</si>
  <si>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</si>
  <si>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</si>
  <si>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</si>
  <si>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</si>
  <si>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</si>
  <si>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</si>
  <si>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</si>
  <si>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</si>
  <si>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</si>
  <si>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</si>
  <si>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</si>
  <si>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</si>
  <si>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</si>
  <si>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</si>
  <si>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</si>
  <si>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</si>
  <si>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</si>
  <si>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</si>
  <si>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</si>
  <si>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</si>
  <si>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</si>
  <si>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</si>
  <si>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</si>
  <si>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</si>
  <si>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</si>
  <si>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</si>
  <si>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</si>
  <si>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</si>
  <si>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</si>
  <si>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</si>
  <si>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</si>
  <si>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</si>
  <si>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</si>
  <si>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</si>
  <si>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</si>
  <si>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</si>
  <si>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</si>
  <si>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</si>
  <si>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</si>
  <si>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</si>
  <si>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</si>
  <si>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</si>
  <si>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</si>
  <si>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</si>
  <si>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</si>
  <si>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</si>
  <si>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</si>
  <si>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</si>
  <si>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</si>
  <si>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</si>
  <si>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</si>
  <si>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</si>
  <si>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</si>
  <si>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</si>
  <si>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</si>
  <si>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</si>
  <si>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</si>
  <si>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</si>
  <si>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</si>
  <si>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</si>
  <si>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</si>
  <si>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</si>
  <si>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</si>
  <si>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</si>
  <si>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</si>
  <si>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</si>
  <si>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</si>
  <si>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</si>
  <si>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</si>
  <si>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</si>
  <si>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</si>
  <si>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</si>
  <si>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</si>
  <si>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</si>
  <si>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</si>
  <si>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</si>
  <si>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</si>
  <si>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</si>
  <si>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</si>
  <si>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</si>
  <si>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</si>
  <si>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</si>
  <si>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</si>
  <si>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</si>
  <si>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</si>
  <si>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</si>
  <si>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</si>
  <si>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</si>
  <si>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</si>
  <si>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</si>
  <si>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</si>
  <si>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</si>
  <si>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</si>
  <si>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</si>
  <si>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</si>
  <si>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</si>
  <si>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</si>
  <si>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</si>
  <si>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</si>
  <si>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</si>
  <si>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</si>
  <si>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</si>
  <si>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</si>
  <si>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</si>
  <si>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</si>
  <si>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</si>
  <si>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</si>
  <si>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</si>
  <si>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</si>
  <si>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</si>
  <si>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</si>
  <si>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</si>
  <si>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</si>
  <si>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</si>
  <si>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</si>
  <si>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</si>
  <si>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</si>
  <si>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</si>
  <si>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</si>
  <si>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</si>
  <si>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</si>
  <si>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</si>
  <si>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</si>
  <si>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</si>
  <si>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</si>
  <si>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</si>
  <si>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</si>
  <si>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</si>
  <si>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</si>
  <si>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</si>
  <si>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</si>
  <si>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</si>
  <si>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</si>
  <si>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</si>
  <si>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</si>
  <si>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</si>
  <si>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</si>
  <si>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</si>
  <si>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</si>
  <si>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</si>
  <si>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</si>
  <si>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</si>
  <si>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</si>
  <si>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</si>
  <si>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</si>
  <si>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</si>
  <si>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</si>
  <si>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</si>
  <si>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</si>
  <si>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</si>
  <si>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</si>
  <si>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</si>
  <si>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</si>
  <si>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</si>
  <si>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</si>
  <si>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</si>
  <si>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</si>
  <si>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</si>
  <si>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</si>
  <si>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</si>
  <si>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</si>
  <si>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</si>
  <si>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</si>
  <si>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</si>
  <si>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</si>
  <si>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</si>
  <si>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</si>
  <si>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</si>
  <si>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</si>
  <si>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</si>
  <si>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</si>
  <si>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</si>
  <si>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</si>
  <si>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</si>
  <si>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</si>
  <si>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</si>
  <si>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</si>
  <si>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</si>
  <si>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</si>
  <si>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</si>
  <si>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</si>
  <si>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</si>
  <si>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</si>
  <si>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</si>
  <si>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</si>
  <si>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</si>
  <si>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</si>
  <si>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</si>
  <si>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</si>
  <si>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</si>
  <si>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</si>
  <si>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</si>
  <si>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</si>
  <si>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</si>
  <si>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</si>
  <si>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</si>
  <si>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</si>
  <si>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</si>
  <si>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</si>
  <si>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</si>
  <si>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</si>
  <si>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</si>
  <si>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</si>
  <si>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</si>
  <si>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</si>
  <si>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</si>
  <si>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</si>
  <si>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</si>
  <si>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</si>
  <si>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</si>
  <si>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</si>
  <si>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</si>
  <si>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</si>
  <si>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</si>
  <si>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</si>
  <si>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</si>
  <si>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</si>
  <si>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</si>
  <si>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</si>
  <si>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</si>
  <si>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</si>
  <si>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</si>
  <si>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</si>
  <si>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</si>
  <si>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</si>
  <si>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</si>
  <si>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</si>
  <si>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</si>
  <si>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</si>
  <si>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</si>
  <si>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</si>
  <si>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</si>
  <si>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</si>
  <si>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</si>
  <si>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</si>
  <si>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</si>
  <si>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</si>
  <si>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</si>
  <si>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</si>
  <si>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</si>
  <si>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</si>
  <si>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</si>
  <si>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</si>
  <si>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</si>
  <si>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</si>
  <si>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</si>
  <si>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</si>
  <si>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</si>
  <si>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</si>
  <si>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</si>
  <si>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</si>
  <si>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</si>
  <si>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</si>
  <si>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</si>
  <si>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</si>
  <si>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</si>
  <si>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</si>
  <si>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</si>
  <si>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</si>
  <si>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</si>
  <si>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</si>
  <si>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</si>
  <si>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</si>
  <si>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</si>
  <si>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</si>
  <si>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</si>
  <si>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</si>
  <si>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</si>
  <si>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</si>
  <si>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</si>
  <si>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</si>
  <si>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</si>
  <si>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</si>
  <si>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</si>
  <si>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</si>
  <si>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</si>
  <si>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</si>
  <si>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</si>
  <si>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</si>
  <si>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</si>
  <si>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</si>
  <si>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</si>
  <si>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</si>
  <si>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</si>
  <si>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</si>
  <si>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</si>
  <si>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</si>
  <si>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</si>
  <si>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</si>
  <si>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</si>
  <si>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</si>
  <si>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</si>
  <si>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</si>
  <si>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</si>
  <si>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</si>
  <si>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</si>
  <si>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</si>
  <si>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</si>
  <si>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</si>
  <si>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</si>
  <si>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</si>
  <si>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</si>
  <si>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</si>
  <si>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</si>
  <si>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</si>
  <si>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</si>
  <si>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</si>
  <si>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</si>
  <si>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</si>
  <si>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</si>
  <si>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</si>
  <si>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</si>
  <si>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</si>
  <si>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</si>
  <si>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</si>
  <si>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</si>
  <si>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</si>
  <si>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</si>
  <si>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</si>
  <si>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</si>
  <si>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</si>
  <si>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</si>
  <si>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</si>
  <si>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</si>
  <si>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</si>
  <si>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</si>
  <si>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</si>
  <si>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</si>
  <si>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</si>
  <si>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</si>
  <si>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</si>
  <si>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</si>
  <si>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</si>
  <si>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</si>
  <si>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</si>
  <si>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</si>
  <si>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</si>
  <si>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</si>
  <si>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</si>
  <si>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</si>
  <si>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</si>
  <si>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</si>
  <si>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</si>
  <si>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</si>
  <si>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</si>
  <si>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</si>
  <si>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</si>
  <si>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</si>
  <si>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</si>
  <si>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</si>
  <si>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</si>
  <si>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</si>
  <si>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</si>
  <si>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</si>
  <si>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</si>
  <si>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</si>
  <si>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</si>
  <si>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</si>
  <si>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</si>
  <si>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</si>
  <si>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</si>
  <si>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</si>
  <si>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</si>
  <si>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</si>
  <si>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</si>
  <si>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</si>
  <si>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</si>
  <si>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</si>
  <si>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</si>
  <si>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</si>
  <si>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</si>
  <si>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</si>
  <si>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</si>
  <si>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</si>
  <si>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</si>
  <si>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</si>
  <si>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</si>
  <si>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</si>
  <si>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</si>
  <si>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</si>
  <si>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</si>
  <si>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</si>
  <si>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</si>
  <si>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</si>
  <si>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</si>
  <si>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</si>
  <si>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</si>
  <si>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</si>
  <si>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</si>
  <si>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</si>
  <si>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</si>
  <si>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</si>
  <si>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</si>
  <si>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</si>
  <si>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</si>
  <si>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</si>
  <si>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</si>
  <si>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</si>
  <si>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</si>
  <si>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</si>
  <si>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</si>
  <si>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</si>
  <si>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</si>
  <si>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</si>
  <si>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</si>
  <si>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</si>
  <si>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</si>
  <si>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</si>
  <si>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</si>
  <si>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</si>
  <si>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</si>
  <si>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</si>
  <si>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</si>
  <si>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</si>
  <si>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</si>
  <si>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</si>
  <si>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</si>
  <si>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</si>
  <si>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</si>
  <si>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</si>
  <si>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</si>
  <si>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</si>
  <si>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</si>
  <si>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</si>
  <si>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</si>
  <si>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</si>
  <si>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</si>
  <si>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</si>
  <si>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</si>
  <si>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</si>
  <si>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</si>
  <si>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</si>
  <si>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</si>
  <si>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</si>
  <si>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</si>
  <si>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</si>
  <si>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</si>
  <si>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</si>
  <si>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</si>
  <si>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</si>
  <si>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</si>
  <si>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</si>
  <si>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</si>
  <si>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</si>
  <si>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</si>
  <si>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</si>
  <si>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</si>
  <si>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</si>
  <si>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</si>
  <si>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</si>
  <si>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</si>
  <si>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</si>
  <si>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</si>
  <si>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</si>
  <si>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</si>
  <si>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</si>
  <si>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</si>
  <si>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</si>
  <si>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</si>
  <si>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</si>
  <si>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</si>
  <si>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</si>
  <si>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</si>
  <si>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</si>
  <si>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</si>
  <si>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</si>
  <si>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</si>
  <si>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</si>
  <si>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</si>
  <si>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</si>
  <si>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</si>
  <si>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</si>
  <si>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</si>
  <si>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</si>
  <si>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</si>
  <si>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</si>
  <si>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</si>
  <si>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</si>
  <si>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</si>
  <si>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</si>
  <si>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</si>
  <si>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</si>
  <si>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</si>
  <si>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</si>
  <si>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</si>
  <si>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</si>
  <si>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</si>
  <si>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</si>
  <si>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</si>
  <si>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</si>
  <si>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</si>
  <si>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</si>
  <si>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</si>
  <si>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</si>
  <si>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</si>
  <si>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</si>
  <si>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</si>
  <si>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</si>
  <si>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</si>
  <si>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</si>
  <si>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</si>
  <si>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</si>
  <si>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</si>
  <si>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</si>
  <si>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</si>
  <si>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</si>
  <si>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</si>
  <si>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</si>
  <si>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</si>
  <si>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</si>
  <si>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</si>
  <si>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</si>
  <si>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</si>
  <si>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</si>
  <si>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</si>
  <si>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</si>
  <si>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</si>
  <si>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</si>
  <si>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</si>
  <si>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</si>
  <si>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</si>
  <si>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</si>
  <si>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</si>
  <si>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</si>
  <si>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</si>
  <si>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</si>
  <si>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</si>
  <si>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</si>
  <si>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</si>
  <si>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</si>
  <si>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</si>
  <si>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</si>
  <si>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</si>
  <si>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</si>
  <si>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</si>
  <si>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</si>
  <si>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</si>
  <si>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</si>
  <si>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</si>
  <si>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</si>
  <si>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</si>
  <si>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</si>
  <si>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</si>
  <si>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</si>
  <si>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</si>
  <si>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</si>
  <si>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</si>
  <si>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</si>
  <si>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</si>
  <si>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</si>
  <si>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</si>
  <si>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</si>
  <si>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</si>
  <si>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</si>
  <si>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</si>
  <si>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</si>
  <si>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</si>
  <si>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</si>
  <si>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</si>
  <si>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</si>
  <si>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</si>
  <si>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</si>
  <si>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</si>
  <si>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</si>
  <si>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</si>
  <si>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</si>
  <si>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</si>
  <si>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</si>
  <si>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</si>
  <si>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</si>
  <si>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</si>
  <si>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</si>
  <si>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</si>
  <si>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</si>
  <si>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</si>
  <si>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</si>
  <si>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</si>
  <si>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</si>
  <si>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</si>
  <si>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</si>
  <si>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</si>
  <si>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</si>
  <si>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</si>
  <si>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</si>
  <si>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</si>
  <si>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</si>
  <si>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</si>
  <si>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</si>
  <si>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</si>
  <si>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</si>
  <si>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</si>
  <si>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</si>
  <si>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</si>
  <si>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</si>
  <si>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</si>
  <si>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</si>
  <si>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</si>
  <si>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</si>
  <si>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</si>
  <si>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</si>
  <si>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</si>
  <si>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</si>
  <si>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</si>
  <si>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</si>
  <si>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</si>
  <si>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</si>
  <si>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</si>
  <si>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</si>
  <si>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</si>
  <si>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</si>
  <si>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</si>
  <si>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</si>
  <si>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</si>
  <si>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</si>
  <si>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</si>
  <si>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</si>
  <si>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</si>
  <si>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</si>
  <si>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</si>
  <si>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</si>
  <si>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</si>
  <si>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</si>
  <si>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</si>
  <si>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</si>
  <si>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</si>
  <si>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</si>
  <si>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</si>
  <si>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</si>
  <si>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</si>
  <si>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</si>
  <si>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</si>
  <si>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</si>
  <si>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</si>
  <si>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</si>
  <si>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</si>
  <si>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</si>
  <si>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</si>
  <si>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</si>
  <si>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</si>
  <si>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</si>
  <si>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</si>
  <si>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</si>
  <si>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</si>
  <si>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</si>
  <si>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</si>
  <si>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</si>
  <si>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</si>
  <si>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</si>
  <si>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</si>
  <si>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</si>
  <si>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</si>
  <si>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</si>
  <si>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</si>
  <si>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</si>
  <si>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</si>
  <si>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</si>
  <si>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</si>
  <si>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</si>
  <si>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</si>
  <si>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</si>
  <si>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</si>
  <si>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</si>
  <si>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</si>
  <si>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</si>
  <si>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</si>
  <si>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</si>
  <si>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</si>
  <si>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</si>
  <si>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</si>
  <si>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</si>
  <si>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</si>
  <si>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</si>
  <si>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</si>
  <si>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</si>
  <si>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</si>
  <si>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</si>
  <si>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</si>
  <si>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</si>
  <si>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</si>
  <si>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</si>
  <si>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</si>
  <si>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</si>
  <si>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</si>
  <si>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</si>
  <si>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</si>
  <si>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</si>
  <si>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</si>
  <si>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</si>
  <si>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</si>
  <si>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</si>
  <si>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</si>
  <si>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</si>
  <si>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</si>
  <si>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</si>
  <si>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</si>
  <si>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</si>
  <si>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</si>
  <si>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</si>
  <si>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</si>
  <si>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</si>
  <si>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</si>
  <si>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</si>
  <si>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</si>
  <si>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</si>
  <si>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</si>
  <si>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</si>
  <si>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</si>
  <si>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</si>
  <si>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</si>
  <si>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</si>
  <si>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</si>
  <si>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</si>
  <si>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</si>
  <si>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</si>
  <si>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</si>
  <si>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</si>
  <si>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</si>
  <si>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</si>
  <si>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</si>
  <si>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</si>
  <si>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</si>
  <si>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</si>
  <si>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</si>
  <si>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</si>
  <si>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</si>
  <si>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</si>
  <si>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</si>
  <si>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</si>
  <si>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</si>
  <si>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</si>
  <si>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</si>
  <si>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</si>
  <si>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</si>
  <si>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</si>
  <si>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</si>
  <si>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</si>
  <si>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</si>
  <si>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</si>
  <si>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</si>
  <si>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</si>
  <si>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</si>
  <si>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</si>
  <si>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</si>
  <si>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</si>
  <si>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</si>
  <si>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</si>
  <si>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</si>
  <si>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</si>
  <si>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</si>
  <si>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</si>
  <si>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</si>
  <si>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</si>
  <si>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</si>
  <si>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</si>
  <si>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</si>
  <si>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</si>
  <si>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</si>
  <si>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</si>
  <si>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</si>
  <si>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</si>
  <si>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</si>
  <si>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</si>
  <si>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</si>
  <si>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</si>
  <si>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</si>
  <si>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</si>
  <si>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</si>
  <si>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</si>
  <si>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</si>
  <si>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</si>
  <si>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</si>
  <si>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</si>
  <si>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</si>
  <si>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</si>
  <si>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</si>
  <si>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</si>
  <si>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</si>
  <si>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</si>
  <si>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</si>
  <si>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</si>
  <si>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</si>
  <si>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</si>
  <si>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</si>
  <si>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</si>
  <si>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</si>
  <si>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</si>
  <si>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</si>
  <si>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</si>
  <si>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</si>
  <si>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</si>
  <si>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</si>
  <si>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</si>
  <si>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</si>
  <si>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</si>
  <si>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</si>
  <si>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</si>
  <si>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</si>
  <si>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</si>
  <si>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</si>
  <si>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</si>
  <si>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</si>
  <si>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</si>
  <si>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</si>
  <si>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</si>
  <si>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</si>
  <si>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</si>
  <si>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</si>
  <si>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</si>
  <si>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</si>
  <si>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</si>
  <si>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</si>
  <si>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</si>
  <si>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</si>
  <si>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</si>
  <si>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</si>
  <si>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</si>
  <si>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</si>
  <si>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</si>
  <si>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</si>
  <si>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</si>
  <si>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</si>
  <si>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</si>
  <si>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</si>
  <si>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</si>
  <si>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</si>
  <si>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</si>
  <si>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</si>
  <si>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</si>
  <si>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</si>
  <si>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</si>
  <si>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</si>
  <si>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</si>
  <si>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</si>
  <si>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</si>
  <si>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</si>
  <si>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</si>
  <si>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</si>
  <si>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</si>
  <si>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</si>
  <si>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</si>
  <si>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</si>
  <si>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</si>
  <si>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</si>
  <si>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</si>
  <si>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</si>
  <si>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</si>
  <si>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</si>
  <si>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</si>
  <si>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</si>
  <si>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</si>
  <si>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</si>
  <si>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</si>
  <si>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</si>
  <si>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</si>
  <si>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</si>
  <si>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</si>
  <si>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</si>
  <si>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</si>
  <si>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</si>
  <si>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</si>
  <si>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</si>
  <si>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</si>
  <si>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</si>
  <si>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</si>
  <si>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</si>
  <si>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</si>
  <si>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</si>
  <si>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</si>
  <si>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</si>
  <si>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</si>
  <si>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</si>
  <si>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</si>
  <si>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</si>
  <si>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</si>
  <si>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</si>
  <si>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</si>
  <si>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</si>
  <si>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</si>
  <si>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</si>
  <si>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</si>
  <si>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</si>
  <si>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</si>
  <si>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</si>
  <si>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</si>
  <si>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</si>
  <si>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</si>
  <si>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</si>
  <si>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</si>
  <si>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</si>
  <si>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</si>
  <si>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</si>
  <si>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</si>
  <si>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</si>
  <si>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</si>
  <si>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</si>
  <si>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</si>
  <si>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</si>
  <si>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</si>
  <si>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</si>
  <si>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</si>
  <si>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</si>
  <si>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</si>
  <si>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</si>
  <si>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</si>
  <si>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</si>
  <si>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</si>
  <si>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</si>
  <si>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</si>
  <si>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</si>
  <si>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</si>
  <si>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</si>
  <si>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</si>
  <si>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</si>
  <si>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</si>
  <si>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</si>
  <si>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</si>
  <si>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</si>
  <si>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</si>
  <si>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</si>
  <si>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</si>
  <si>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</si>
  <si>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</si>
  <si>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</si>
  <si>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</si>
  <si>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</si>
  <si>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</si>
  <si>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</si>
  <si>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</si>
  <si>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</si>
  <si>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</si>
  <si>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</si>
  <si>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</si>
  <si>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</si>
  <si>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</si>
  <si>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</si>
  <si>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</si>
  <si>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</si>
  <si>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</si>
  <si>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</si>
  <si>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</si>
  <si>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</si>
  <si>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</si>
  <si>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</si>
  <si>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</si>
  <si>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</si>
  <si>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</si>
  <si>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</si>
  <si>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</si>
  <si>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</si>
  <si>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</si>
  <si>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</si>
  <si>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</si>
  <si>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</si>
  <si>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</si>
  <si>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</si>
  <si>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</si>
  <si>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</si>
  <si>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</si>
  <si>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</si>
  <si>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</si>
  <si>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</si>
  <si>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</si>
  <si>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</si>
  <si>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</si>
  <si>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</si>
  <si>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</si>
  <si>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</si>
  <si>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</si>
  <si>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</si>
  <si>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</si>
  <si>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</si>
  <si>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</si>
  <si>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</si>
  <si>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</si>
  <si>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</si>
  <si>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</si>
  <si>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</si>
  <si>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</si>
  <si>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</si>
  <si>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</si>
  <si>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</si>
  <si>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</si>
  <si>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</si>
  <si>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</si>
  <si>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</si>
  <si>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</si>
  <si>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</si>
  <si>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</si>
  <si>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</si>
  <si>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</si>
  <si>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</si>
  <si>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</si>
  <si>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</si>
  <si>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</si>
  <si>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</si>
  <si>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</si>
  <si>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</si>
  <si>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</si>
  <si>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</si>
  <si>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</si>
  <si>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</si>
  <si>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</si>
  <si>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</si>
  <si>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</si>
  <si>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</si>
  <si>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</si>
  <si>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</si>
  <si>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</si>
  <si>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</si>
  <si>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</si>
  <si>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</si>
  <si>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</si>
  <si>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</si>
  <si>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</si>
  <si>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</si>
  <si>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</si>
  <si>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</si>
  <si>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</si>
  <si>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</si>
  <si>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</si>
  <si>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</si>
  <si>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</si>
  <si>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</si>
  <si>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</si>
  <si>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</si>
  <si>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</si>
  <si>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</si>
  <si>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</si>
  <si>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</si>
  <si>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</si>
  <si>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</si>
  <si>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</si>
  <si>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</si>
  <si>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</si>
  <si>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</si>
  <si>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</si>
  <si>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</si>
  <si>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</si>
  <si>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</si>
  <si>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</si>
  <si>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</si>
  <si>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</si>
  <si>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</si>
  <si>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</si>
  <si>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</si>
  <si>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</si>
  <si>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</si>
  <si>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</si>
  <si>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</si>
  <si>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</si>
  <si>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</si>
  <si>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</si>
  <si>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</si>
  <si>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</si>
  <si>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</si>
  <si>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</si>
  <si>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</si>
  <si>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</si>
  <si>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</si>
  <si>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</si>
  <si>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</si>
  <si>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</si>
  <si>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</si>
  <si>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</si>
  <si>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</si>
  <si>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</si>
  <si>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</si>
  <si>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</si>
  <si>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</si>
  <si>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</si>
  <si>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</si>
  <si>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</si>
  <si>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</si>
  <si>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</si>
  <si>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</si>
  <si>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</si>
  <si>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</si>
  <si>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</si>
  <si>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</si>
  <si>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</si>
  <si>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</si>
  <si>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</si>
  <si>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</si>
  <si>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</si>
  <si>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</si>
  <si>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</si>
  <si>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</si>
  <si>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</si>
  <si>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</si>
  <si>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</si>
  <si>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</si>
  <si>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</si>
  <si>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</si>
  <si>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</si>
  <si>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</si>
  <si>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</si>
  <si>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</si>
  <si>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</si>
  <si>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</si>
  <si>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</si>
  <si>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</si>
  <si>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</si>
  <si>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</si>
  <si>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</si>
  <si>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</si>
  <si>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</si>
  <si>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</si>
  <si>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</si>
  <si>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</si>
  <si>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</si>
  <si>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</si>
  <si>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</si>
  <si>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</si>
  <si>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</si>
  <si>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</si>
  <si>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</si>
  <si>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</si>
  <si>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</si>
  <si>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</si>
  <si>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</si>
  <si>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</si>
  <si>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</si>
  <si>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</si>
  <si>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</si>
  <si>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</si>
  <si>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</si>
  <si>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</si>
  <si>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</si>
  <si>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</si>
  <si>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</si>
  <si>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</si>
  <si>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</si>
  <si>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</si>
  <si>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</si>
  <si>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</si>
  <si>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</si>
  <si>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</si>
  <si>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</si>
  <si>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</si>
  <si>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</si>
  <si>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</si>
  <si>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</si>
  <si>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</si>
  <si>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</si>
  <si>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</si>
  <si>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</si>
  <si>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</si>
  <si>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</si>
  <si>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</si>
  <si>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</si>
  <si>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</si>
  <si>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</si>
  <si>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</si>
  <si>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</si>
  <si>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</si>
  <si>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</si>
  <si>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</si>
  <si>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</si>
  <si>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</si>
  <si>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</si>
  <si>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</si>
  <si>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</si>
  <si>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</si>
  <si>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</si>
  <si>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</si>
  <si>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</si>
  <si>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</si>
  <si>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</si>
  <si>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</si>
  <si>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</si>
  <si>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</si>
  <si>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</si>
  <si>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</si>
  <si>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</si>
  <si>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</si>
  <si>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</si>
  <si>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</si>
  <si>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</si>
  <si>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</si>
  <si>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</si>
  <si>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</si>
  <si>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</si>
  <si>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</si>
  <si>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</si>
  <si>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</si>
  <si>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</si>
  <si>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</si>
  <si>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</si>
  <si>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</si>
  <si>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</si>
  <si>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</si>
  <si>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</si>
  <si>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</si>
  <si>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</si>
  <si>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</si>
  <si>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</si>
  <si>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</si>
  <si>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</si>
  <si>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</si>
  <si>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</si>
  <si>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</si>
  <si>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</si>
  <si>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</si>
  <si>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</si>
  <si>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</si>
  <si>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</si>
  <si>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</si>
  <si>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</si>
  <si>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</si>
  <si>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</si>
  <si>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</si>
  <si>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</si>
  <si>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</si>
  <si>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</si>
  <si>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</si>
  <si>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</si>
  <si>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</si>
  <si>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</si>
  <si>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</si>
  <si>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</si>
  <si>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</si>
  <si>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</si>
  <si>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</si>
  <si>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</si>
  <si>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</si>
  <si>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</si>
  <si>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</si>
  <si>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</si>
  <si>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</si>
  <si>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</si>
  <si>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</si>
  <si>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</si>
  <si>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</si>
  <si>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</si>
  <si>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</si>
  <si>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</si>
  <si>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</si>
  <si>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</si>
  <si>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</si>
  <si>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</si>
  <si>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</si>
  <si>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</si>
  <si>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</si>
  <si>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</si>
  <si>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</si>
  <si>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</si>
  <si>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</si>
  <si>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</si>
  <si>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</si>
  <si>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</si>
  <si>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</si>
  <si>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</si>
  <si>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</si>
  <si>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</si>
  <si>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</si>
  <si>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</si>
  <si>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</si>
  <si>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</si>
  <si>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</si>
  <si>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</si>
  <si>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</si>
  <si>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</si>
  <si>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</si>
  <si>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</si>
  <si>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</si>
  <si>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</si>
  <si>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</si>
  <si>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</si>
  <si>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</si>
  <si>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</si>
  <si>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</si>
  <si>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</si>
  <si>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</si>
  <si>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</si>
  <si>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</si>
  <si>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</si>
  <si>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</si>
  <si>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</si>
  <si>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</si>
  <si>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</si>
  <si>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</si>
  <si>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</si>
  <si>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</si>
  <si>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</si>
  <si>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</si>
  <si>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</si>
  <si>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</si>
  <si>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</si>
  <si>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</si>
  <si>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</si>
  <si>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</si>
  <si>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</si>
  <si>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</si>
  <si>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</si>
  <si>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</si>
  <si>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</si>
  <si>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</si>
  <si>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</si>
  <si>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</si>
  <si>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</si>
  <si>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</si>
  <si>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</si>
  <si>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</si>
  <si>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</si>
  <si>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</si>
  <si>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</si>
  <si>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</si>
  <si>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</si>
  <si>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</si>
  <si>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</si>
  <si>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</si>
  <si>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</si>
  <si>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</si>
  <si>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</si>
  <si>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</si>
  <si>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</si>
  <si>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</si>
  <si>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</si>
  <si>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</si>
  <si>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</si>
  <si>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</si>
  <si>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</si>
  <si>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</si>
  <si>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</si>
  <si>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</si>
  <si>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</si>
  <si>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</si>
  <si>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</si>
  <si>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</si>
  <si>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</si>
  <si>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</si>
  <si>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</si>
  <si>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</si>
  <si>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</si>
  <si>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</si>
  <si>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</si>
  <si>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</si>
  <si>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</si>
  <si>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</si>
  <si>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</si>
  <si>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</si>
  <si>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</si>
  <si>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</si>
  <si>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</si>
  <si>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</si>
  <si>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</si>
  <si>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</si>
  <si>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</si>
  <si>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</si>
  <si>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</si>
  <si>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</si>
  <si>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</si>
  <si>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</si>
  <si>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</si>
  <si>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</si>
  <si>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</si>
  <si>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</si>
  <si>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</si>
  <si>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</si>
  <si>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</si>
  <si>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</si>
  <si>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</si>
  <si>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</si>
  <si>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</si>
  <si>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</si>
  <si>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</si>
  <si>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</si>
  <si>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</si>
  <si>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</si>
  <si>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</si>
  <si>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</si>
  <si>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</si>
  <si>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</si>
  <si>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</si>
  <si>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</si>
  <si>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</si>
  <si>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</si>
  <si>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</si>
  <si>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</si>
  <si>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</si>
  <si>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</si>
  <si>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</si>
  <si>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</si>
  <si>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</si>
  <si>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</si>
  <si>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</si>
  <si>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</si>
  <si>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</si>
  <si>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</si>
  <si>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</si>
  <si>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</si>
  <si>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</si>
  <si>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</si>
  <si>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</si>
  <si>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</si>
  <si>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</si>
  <si>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</si>
  <si>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</si>
  <si>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</si>
  <si>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</si>
  <si>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</si>
  <si>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</si>
  <si>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</si>
  <si>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</si>
  <si>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</si>
  <si>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</si>
  <si>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</si>
  <si>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</si>
  <si>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</si>
  <si>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</si>
  <si>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</si>
  <si>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</si>
  <si>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</si>
  <si>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</si>
  <si>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</si>
  <si>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</si>
  <si>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</si>
  <si>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</si>
  <si>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</si>
  <si>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</si>
  <si>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</si>
  <si>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</si>
  <si>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</si>
  <si>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</si>
  <si>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</si>
  <si>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</si>
  <si>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</si>
  <si>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</si>
  <si>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</si>
  <si>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</si>
  <si>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</si>
  <si>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</si>
  <si>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</si>
  <si>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</si>
  <si>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</si>
  <si>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</si>
  <si>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</si>
  <si>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</si>
  <si>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</si>
  <si>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</si>
  <si>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</si>
  <si>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</si>
  <si>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</si>
  <si>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</si>
  <si>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</si>
  <si>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</si>
  <si>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</si>
  <si>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</si>
  <si>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</si>
  <si>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</si>
  <si>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</si>
  <si>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</si>
  <si>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</si>
  <si>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</si>
  <si>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</si>
  <si>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</si>
  <si>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</si>
  <si>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</si>
  <si>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</si>
  <si>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</si>
  <si>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</si>
  <si>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</si>
  <si>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</si>
  <si>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</si>
  <si>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</si>
  <si>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</si>
  <si>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</si>
  <si>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</si>
  <si>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</si>
  <si>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</si>
  <si>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</si>
  <si>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</si>
  <si>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</si>
  <si>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</si>
  <si>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</si>
  <si>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</si>
  <si>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</si>
  <si>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</si>
  <si>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</si>
  <si>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</si>
  <si>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</si>
  <si>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</si>
  <si>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</si>
  <si>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</si>
  <si>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</si>
  <si>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</si>
  <si>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</si>
  <si>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</si>
  <si>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</si>
  <si>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</si>
  <si>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</si>
  <si>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</si>
  <si>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</si>
  <si>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</si>
  <si>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</si>
  <si>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</si>
  <si>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</si>
  <si>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</si>
  <si>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</si>
  <si>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</si>
  <si>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</si>
  <si>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</si>
  <si>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</si>
  <si>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</si>
  <si>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</si>
  <si>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</si>
  <si>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</si>
  <si>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</si>
  <si>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</si>
  <si>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</si>
  <si>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</si>
  <si>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</si>
  <si>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</si>
  <si>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</si>
  <si>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</si>
  <si>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</si>
  <si>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</si>
  <si>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</si>
  <si>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</si>
  <si>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</si>
  <si>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</si>
  <si>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</si>
  <si>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</si>
  <si>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</si>
  <si>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</si>
  <si>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</si>
  <si>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</si>
  <si>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</si>
  <si>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</si>
  <si>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</si>
  <si>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</si>
  <si>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</si>
  <si>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</si>
  <si>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</si>
  <si>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</si>
  <si>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</si>
  <si>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</si>
  <si>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</si>
  <si>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</si>
  <si>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</si>
  <si>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</si>
  <si>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</si>
  <si>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</si>
  <si>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</si>
  <si>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</si>
  <si>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</si>
  <si>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</si>
  <si>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</si>
  <si>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</si>
  <si>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</si>
  <si>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</si>
  <si>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</si>
  <si>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</si>
  <si>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</si>
  <si>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</si>
  <si>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</si>
  <si>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</si>
  <si>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</si>
  <si>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</si>
  <si>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</si>
  <si>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</si>
  <si>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</si>
  <si>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</si>
  <si>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</si>
  <si>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</si>
  <si>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</si>
  <si>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</si>
  <si>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</si>
  <si>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</si>
  <si>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</si>
  <si>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</si>
  <si>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</si>
  <si>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</si>
  <si>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</si>
  <si>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</si>
  <si>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</si>
  <si>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</si>
  <si>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</si>
  <si>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</si>
  <si>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</si>
  <si>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</si>
  <si>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</si>
  <si>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</si>
  <si>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</si>
  <si>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</si>
  <si>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</si>
  <si>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</si>
  <si>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</si>
  <si>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</si>
  <si>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</si>
  <si>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</si>
  <si>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</si>
  <si>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</si>
  <si>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</si>
  <si>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</si>
  <si>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</si>
  <si>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</si>
  <si>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</si>
  <si>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</si>
  <si>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</si>
  <si>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</si>
  <si>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</si>
  <si>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</si>
  <si>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</si>
  <si>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</si>
  <si>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</si>
  <si>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</si>
  <si>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</si>
  <si>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</si>
  <si>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</si>
  <si>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</si>
  <si>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</si>
  <si>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</si>
  <si>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</si>
  <si>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</si>
  <si>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</si>
  <si>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</si>
  <si>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</si>
  <si>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</si>
  <si>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</si>
  <si>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</si>
  <si>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</si>
  <si>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</si>
  <si>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</si>
  <si>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</si>
  <si>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</si>
  <si>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</si>
  <si>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</si>
  <si>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</si>
  <si>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</si>
  <si>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</si>
  <si>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</si>
  <si>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</si>
  <si>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</si>
  <si>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</si>
  <si>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</si>
  <si>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</si>
  <si>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</si>
  <si>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</si>
  <si>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</si>
  <si>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</si>
  <si>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</si>
  <si>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</si>
  <si>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</si>
  <si>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</si>
  <si>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</si>
  <si>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</si>
  <si>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</si>
  <si>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</si>
  <si>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</si>
  <si>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</si>
  <si>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</si>
  <si>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</si>
  <si>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</si>
  <si>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</si>
  <si>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</si>
  <si>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</si>
  <si>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</si>
  <si>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</si>
  <si>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</si>
  <si>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</si>
  <si>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</si>
  <si>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</si>
  <si>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</si>
  <si>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</si>
  <si>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</si>
  <si>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</si>
  <si>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</si>
  <si>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</si>
  <si>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</si>
  <si>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</si>
  <si>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</si>
  <si>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</si>
  <si>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</si>
  <si>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</si>
  <si>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</si>
  <si>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</si>
  <si>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</si>
  <si>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</si>
  <si>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</si>
  <si>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</si>
  <si>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</si>
  <si>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</si>
  <si>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</si>
  <si>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</si>
  <si>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</si>
  <si>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</si>
  <si>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</si>
  <si>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</si>
  <si>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</si>
  <si>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</si>
  <si>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</si>
  <si>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</si>
  <si>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</si>
  <si>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</si>
  <si>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</si>
  <si>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</si>
  <si>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</si>
  <si>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</si>
  <si>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</si>
  <si>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</si>
  <si>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</si>
  <si>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</si>
  <si>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</si>
  <si>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</si>
  <si>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</si>
  <si>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</si>
  <si>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</si>
  <si>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</si>
  <si>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</si>
  <si>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</si>
  <si>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</si>
  <si>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</si>
  <si>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</si>
  <si>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</si>
  <si>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</si>
  <si>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</si>
  <si>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</si>
  <si>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</si>
  <si>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</si>
  <si>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</si>
  <si>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</si>
  <si>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</si>
  <si>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</si>
  <si>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</si>
  <si>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</si>
  <si>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</si>
  <si>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</si>
  <si>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</si>
  <si>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</si>
  <si>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</si>
  <si>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</si>
  <si>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</si>
  <si>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</si>
  <si>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</si>
  <si>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</si>
  <si>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</si>
  <si>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</si>
  <si>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</si>
  <si>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</si>
  <si>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</si>
  <si>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</si>
  <si>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</si>
  <si>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</si>
  <si>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</si>
  <si>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</si>
  <si>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</si>
  <si>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</si>
  <si>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</si>
  <si>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</si>
  <si>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</si>
  <si>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</si>
  <si>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</si>
  <si>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</si>
  <si>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</si>
  <si>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</si>
  <si>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</si>
  <si>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</si>
  <si>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</si>
  <si>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</si>
  <si>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</si>
  <si>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</si>
  <si>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</si>
  <si>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</si>
  <si>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</si>
  <si>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</si>
  <si>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</si>
  <si>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</si>
  <si>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</si>
  <si>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</si>
  <si>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</si>
  <si>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</si>
  <si>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</si>
  <si>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</si>
  <si>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</si>
  <si>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</si>
  <si>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</si>
  <si>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</si>
  <si>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</si>
  <si>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</si>
  <si>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</si>
  <si>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</si>
  <si>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</si>
  <si>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</si>
  <si>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</si>
  <si>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</si>
  <si>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</si>
  <si>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</si>
  <si>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</si>
  <si>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</si>
  <si>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</si>
  <si>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</si>
  <si>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</si>
  <si>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</si>
  <si>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</si>
  <si>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</si>
  <si>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</si>
  <si>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</si>
  <si>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</si>
  <si>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</si>
  <si>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</si>
  <si>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</si>
  <si>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</si>
  <si>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</si>
  <si>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</si>
  <si>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</si>
  <si>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</si>
  <si>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</si>
  <si>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</si>
  <si>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</si>
  <si>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</si>
  <si>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</si>
  <si>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</si>
  <si>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</si>
  <si>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</si>
  <si>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</si>
  <si>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</si>
  <si>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</si>
  <si>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</si>
  <si>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</si>
  <si>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</si>
  <si>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</si>
  <si>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</si>
  <si>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</si>
  <si>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</si>
  <si>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</si>
  <si>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</si>
  <si>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</si>
  <si>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</si>
  <si>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</si>
  <si>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</si>
  <si>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</si>
  <si>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</si>
  <si>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</si>
  <si>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</si>
  <si>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</si>
  <si>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</si>
  <si>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</si>
  <si>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</si>
  <si>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</si>
  <si>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</si>
  <si>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</si>
  <si>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</si>
  <si>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</si>
  <si>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</si>
  <si>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</si>
  <si>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</si>
  <si>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</si>
  <si>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</si>
  <si>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</si>
  <si>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</si>
  <si>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</si>
  <si>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</si>
  <si>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</si>
  <si>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</si>
  <si>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</si>
  <si>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</si>
  <si>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</si>
  <si>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</si>
  <si>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</si>
  <si>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</si>
  <si>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</si>
  <si>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</si>
  <si>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</si>
  <si>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</si>
  <si>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</si>
  <si>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</si>
  <si>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</si>
  <si>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</si>
  <si>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</si>
  <si>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</si>
  <si>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</si>
  <si>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</si>
  <si>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</si>
  <si>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</si>
  <si>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</si>
  <si>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</si>
  <si>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</si>
  <si>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</si>
  <si>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</si>
  <si>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</si>
  <si>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</si>
  <si>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</si>
  <si>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</si>
  <si>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</si>
  <si>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</si>
  <si>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</si>
  <si>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</si>
  <si>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</si>
  <si>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</si>
  <si>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</si>
  <si>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</si>
  <si>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</si>
  <si>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</si>
  <si>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</si>
  <si>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</si>
  <si>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</si>
  <si>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</si>
  <si>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</si>
  <si>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</si>
  <si>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</si>
  <si>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</si>
  <si>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</si>
  <si>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</si>
  <si>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</si>
  <si>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</si>
  <si>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</si>
  <si>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</si>
  <si>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</si>
  <si>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</si>
  <si>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</si>
  <si>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</si>
  <si>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</si>
  <si>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</si>
  <si>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</si>
  <si>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</si>
  <si>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</si>
  <si>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</si>
  <si>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</si>
  <si>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</si>
  <si>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</si>
  <si>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</si>
  <si>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</si>
  <si>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</si>
  <si>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</si>
  <si>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</si>
  <si>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</si>
  <si>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</si>
  <si>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</si>
  <si>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</si>
  <si>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</si>
  <si>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</si>
  <si>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</si>
  <si>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</si>
  <si>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</si>
  <si>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</si>
  <si>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</si>
  <si>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</si>
  <si>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</si>
  <si>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</si>
  <si>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</si>
  <si>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</si>
  <si>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</si>
  <si>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</si>
  <si>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</si>
  <si>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</si>
  <si>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</si>
  <si>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</si>
  <si>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</si>
  <si>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</si>
  <si>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</si>
  <si>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</si>
  <si>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</si>
  <si>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</si>
  <si>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</si>
  <si>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</si>
  <si>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</si>
  <si>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</si>
  <si>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</si>
  <si>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</si>
  <si>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</si>
  <si>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</si>
  <si>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</si>
  <si>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</si>
  <si>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</si>
  <si>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</si>
  <si>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</si>
  <si>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</si>
  <si>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</si>
  <si>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</si>
  <si>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</si>
  <si>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</si>
  <si>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</si>
  <si>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</si>
  <si>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</si>
  <si>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</si>
  <si>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</si>
  <si>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</si>
  <si>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</si>
  <si>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</si>
  <si>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</si>
  <si>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</si>
  <si>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</si>
  <si>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</si>
  <si>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</si>
  <si>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</si>
  <si>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</si>
  <si>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</si>
  <si>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</si>
  <si>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</si>
  <si>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</si>
  <si>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</si>
  <si>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</si>
  <si>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</si>
  <si>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</si>
  <si>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</si>
  <si>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</si>
  <si>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</si>
  <si>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</si>
  <si>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</si>
  <si>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</si>
  <si>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</si>
  <si>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</si>
  <si>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</si>
  <si>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</si>
  <si>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</si>
  <si>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</si>
  <si>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</si>
  <si>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</si>
  <si>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</si>
  <si>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</si>
  <si>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</si>
  <si>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</si>
  <si>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</si>
  <si>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</si>
  <si>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</si>
  <si>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</si>
  <si>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</si>
  <si>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</si>
  <si>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</si>
  <si>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</si>
  <si>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</si>
  <si>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</si>
  <si>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</si>
  <si>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</si>
  <si>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</si>
  <si>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</si>
  <si>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</si>
  <si>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</si>
  <si>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</si>
  <si>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</si>
  <si>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</si>
  <si>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</si>
  <si>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</si>
  <si>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</si>
  <si>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</si>
  <si>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</si>
  <si>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</si>
  <si>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</si>
  <si>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</si>
  <si>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</si>
  <si>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</si>
  <si>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</si>
  <si>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</si>
  <si>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</si>
  <si>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</si>
  <si>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</si>
  <si>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</si>
  <si>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</si>
  <si>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</si>
  <si>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</si>
  <si>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</si>
  <si>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</si>
  <si>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</si>
  <si>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</si>
  <si>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</si>
  <si>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</si>
  <si>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</si>
  <si>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</si>
  <si>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</si>
  <si>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</si>
  <si>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</si>
  <si>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</si>
  <si>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</si>
  <si>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</si>
  <si>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</si>
  <si>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</si>
  <si>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</si>
  <si>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</si>
  <si>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</si>
  <si>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</si>
  <si>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</si>
  <si>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</si>
  <si>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</si>
  <si>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</si>
  <si>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</si>
  <si>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</si>
  <si>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</si>
  <si>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</si>
  <si>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</si>
  <si>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</si>
  <si>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</si>
  <si>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</si>
  <si>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</si>
  <si>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</si>
  <si>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</si>
  <si>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</si>
  <si>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</si>
  <si>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</si>
  <si>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</si>
  <si>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</si>
  <si>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</si>
  <si>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</si>
  <si>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</si>
  <si>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</si>
  <si>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</si>
  <si>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</si>
  <si>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</si>
  <si>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</si>
  <si>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</si>
  <si>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</si>
  <si>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</si>
  <si>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</si>
  <si>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</si>
  <si>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</si>
  <si>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</si>
  <si>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</si>
  <si>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</si>
  <si>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</si>
  <si>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</si>
  <si>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</si>
  <si>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</si>
  <si>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</si>
  <si>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</si>
  <si>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</si>
  <si>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</si>
  <si>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</si>
  <si>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</si>
  <si>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</si>
  <si>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</si>
  <si>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</si>
  <si>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</si>
  <si>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</si>
  <si>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</si>
  <si>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</si>
  <si>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</si>
  <si>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</si>
  <si>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</si>
  <si>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</si>
  <si>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</si>
  <si>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</si>
  <si>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</si>
  <si>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</si>
  <si>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</si>
  <si>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</si>
  <si>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</si>
  <si>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</si>
  <si>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</si>
  <si>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</si>
  <si>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</si>
  <si>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</si>
  <si>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</si>
  <si>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</si>
  <si>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</si>
  <si>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</si>
  <si>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</si>
  <si>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</si>
  <si>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</si>
  <si>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</si>
  <si>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</si>
  <si>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</si>
  <si>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</si>
  <si>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</si>
  <si>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</si>
  <si>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</si>
  <si>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</si>
  <si>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</si>
  <si>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</si>
  <si>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</si>
  <si>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</si>
  <si>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</si>
  <si>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</si>
  <si>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</si>
  <si>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</si>
  <si>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</si>
  <si>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</si>
  <si>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</si>
  <si>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</si>
  <si>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</si>
  <si>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</si>
  <si>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</si>
  <si>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</si>
  <si>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</si>
  <si>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</si>
  <si>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</si>
  <si>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</si>
  <si>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</si>
  <si>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</si>
  <si>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</si>
  <si>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</si>
  <si>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</si>
  <si>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</si>
  <si>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</si>
  <si>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</si>
  <si>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</si>
  <si>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</si>
  <si>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</si>
  <si>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</si>
  <si>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</si>
  <si>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</si>
  <si>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</si>
  <si>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</si>
  <si>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</si>
  <si>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</si>
  <si>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</si>
  <si>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</si>
  <si>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</si>
  <si>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</si>
  <si>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</si>
  <si>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</si>
  <si>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</si>
  <si>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</si>
  <si>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</si>
  <si>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</si>
  <si>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</si>
  <si>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</si>
  <si>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</si>
  <si>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</si>
  <si>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</si>
  <si>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</si>
  <si>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</si>
  <si>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</si>
  <si>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</si>
  <si>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</si>
  <si>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</si>
  <si>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</si>
  <si>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</si>
  <si>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</si>
  <si>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</si>
  <si>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</si>
  <si>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</si>
  <si>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</si>
  <si>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</si>
  <si>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</si>
  <si>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</si>
  <si>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</si>
  <si>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</si>
  <si>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</si>
  <si>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</si>
  <si>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</si>
  <si>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</si>
  <si>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</si>
  <si>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</si>
  <si>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</si>
  <si>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</si>
  <si>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</si>
  <si>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</si>
  <si>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</si>
  <si>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</si>
  <si>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</si>
  <si>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</si>
  <si>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</si>
  <si>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</si>
  <si>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</si>
  <si>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</si>
  <si>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</si>
  <si>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</si>
  <si>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</si>
  <si>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</si>
  <si>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</si>
  <si>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</si>
  <si>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</si>
  <si>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</si>
  <si>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</si>
  <si>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</si>
  <si>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</si>
  <si>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</si>
  <si>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</si>
  <si>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</si>
  <si>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</si>
  <si>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</si>
  <si>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</si>
  <si>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</si>
  <si>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</si>
  <si>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</si>
  <si>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</si>
  <si>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</si>
  <si>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</si>
  <si>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</si>
  <si>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</si>
  <si>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</si>
  <si>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</si>
  <si>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</si>
  <si>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</si>
  <si>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</si>
  <si>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</si>
  <si>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</si>
  <si>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</si>
  <si>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</si>
  <si>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</si>
  <si>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</si>
  <si>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</si>
  <si>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</si>
  <si>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</si>
  <si>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</si>
  <si>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</si>
  <si>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</si>
  <si>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</si>
  <si>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</si>
  <si>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</si>
  <si>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</si>
  <si>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</si>
  <si>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</si>
  <si>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</si>
  <si>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</si>
  <si>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</si>
  <si>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</si>
  <si>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</si>
  <si>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</si>
  <si>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</si>
  <si>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</si>
  <si>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</si>
  <si>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</si>
  <si>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</si>
  <si>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</si>
  <si>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</si>
  <si>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</si>
  <si>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</si>
  <si>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</si>
  <si>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</si>
  <si>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</si>
  <si>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</si>
  <si>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</si>
  <si>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</si>
  <si>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</si>
  <si>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</si>
  <si>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</si>
  <si>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</si>
  <si>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</si>
  <si>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</si>
  <si>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</si>
  <si>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</si>
  <si>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</si>
  <si>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</si>
  <si>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</si>
  <si>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</si>
  <si>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</si>
  <si>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</si>
  <si>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</si>
  <si>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</si>
  <si>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</si>
  <si>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</si>
  <si>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</si>
  <si>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</si>
  <si>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</si>
  <si>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</si>
  <si>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</si>
  <si>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</si>
  <si>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</si>
  <si>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</si>
  <si>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</si>
  <si>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</si>
  <si>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</si>
  <si>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</si>
  <si>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</si>
  <si>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</si>
  <si>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</si>
  <si>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</si>
  <si>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</si>
  <si>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</si>
  <si>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</si>
  <si>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</si>
  <si>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</si>
  <si>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</si>
  <si>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</si>
  <si>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</si>
  <si>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</si>
  <si>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</si>
  <si>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</si>
  <si>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</si>
  <si>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</si>
  <si>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</si>
  <si>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</si>
  <si>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</si>
  <si>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</si>
  <si>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</si>
  <si>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</si>
  <si>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</si>
  <si>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</si>
  <si>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</si>
  <si>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</si>
  <si>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</si>
  <si>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</si>
  <si>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</si>
  <si>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</si>
  <si>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</si>
  <si>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</si>
  <si>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</si>
  <si>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</si>
  <si>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</si>
  <si>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</si>
  <si>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</si>
  <si>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</si>
  <si>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</si>
  <si>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</si>
  <si>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</si>
  <si>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</si>
  <si>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</si>
  <si>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</si>
  <si>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</si>
  <si>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</si>
  <si>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</si>
  <si>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</si>
  <si>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</si>
  <si>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</si>
  <si>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</si>
  <si>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</si>
  <si>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</si>
  <si>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</si>
  <si>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</si>
  <si>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</si>
  <si>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</si>
  <si>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</si>
  <si>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</si>
  <si>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</si>
  <si>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</si>
  <si>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</si>
  <si>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</si>
  <si>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</si>
  <si>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</si>
  <si>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</si>
  <si>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</si>
  <si>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</si>
  <si>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</si>
  <si>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</si>
  <si>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</si>
  <si>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</si>
  <si>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</si>
  <si>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</si>
  <si>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</si>
  <si>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</si>
  <si>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</si>
  <si>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</si>
  <si>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</si>
  <si>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</si>
  <si>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</si>
  <si>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</si>
  <si>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</si>
  <si>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</si>
  <si>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</si>
  <si>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</si>
  <si>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</si>
  <si>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</si>
  <si>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</si>
  <si>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</si>
  <si>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</si>
  <si>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</si>
  <si>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</si>
  <si>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</si>
  <si>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</si>
  <si>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</si>
  <si>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</si>
  <si>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</si>
  <si>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</si>
  <si>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</si>
  <si>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</si>
  <si>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</si>
  <si>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</si>
  <si>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</si>
  <si>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</si>
  <si>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</si>
  <si>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</si>
  <si>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</si>
  <si>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</si>
  <si>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</si>
  <si>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</si>
  <si>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</si>
  <si>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</si>
  <si>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</si>
  <si>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</si>
  <si>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</si>
  <si>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</si>
  <si>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</si>
  <si>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</si>
  <si>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</si>
  <si>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</si>
  <si>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</si>
  <si>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</si>
  <si>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</si>
  <si>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</si>
  <si>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</si>
  <si>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</si>
  <si>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</si>
  <si>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</si>
  <si>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</si>
  <si>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</si>
  <si>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</si>
  <si>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</si>
  <si>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</si>
  <si>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</si>
  <si>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</si>
  <si>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</si>
  <si>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</si>
  <si>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</si>
  <si>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</si>
  <si>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</si>
  <si>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</si>
  <si>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</si>
  <si>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</si>
  <si>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</si>
  <si>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</si>
  <si>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</si>
  <si>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</si>
  <si>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</si>
  <si>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</si>
  <si>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</si>
  <si>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</si>
  <si>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</si>
  <si>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</si>
  <si>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</si>
  <si>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</si>
  <si>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</si>
  <si>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</si>
  <si>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</si>
  <si>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</si>
  <si>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</si>
  <si>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</si>
  <si>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</si>
  <si>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</si>
  <si>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</si>
  <si>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</si>
  <si>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</si>
  <si>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</si>
  <si>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</si>
  <si>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</si>
  <si>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</si>
  <si>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</si>
  <si>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</si>
  <si>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</si>
  <si>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</si>
  <si>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</si>
  <si>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</si>
  <si>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</si>
  <si>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</si>
  <si>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</si>
  <si>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</si>
  <si>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</si>
  <si>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</si>
  <si>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</si>
  <si>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</si>
  <si>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</si>
  <si>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</si>
  <si>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</si>
  <si>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</si>
  <si>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</si>
  <si>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</si>
  <si>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</si>
  <si>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</si>
  <si>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</si>
  <si>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</si>
  <si>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</si>
  <si>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</si>
  <si>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</si>
  <si>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</si>
  <si>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</si>
  <si>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</si>
  <si>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</si>
  <si>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</si>
  <si>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</si>
  <si>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</si>
  <si>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</si>
  <si>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</si>
  <si>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</si>
  <si>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</si>
  <si>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</si>
  <si>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</si>
  <si>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</si>
  <si>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</si>
  <si>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</si>
  <si>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</si>
  <si>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</si>
  <si>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</si>
  <si>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</si>
  <si>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</si>
  <si>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</si>
  <si>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</si>
  <si>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</si>
  <si>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</si>
  <si>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</si>
  <si>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</si>
  <si>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</si>
  <si>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</si>
  <si>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</si>
  <si>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</si>
  <si>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</si>
  <si>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</si>
  <si>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</si>
  <si>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</si>
  <si>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</si>
  <si>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</si>
  <si>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</si>
  <si>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</si>
  <si>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</si>
  <si>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</si>
  <si>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</si>
  <si>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</si>
  <si>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</si>
  <si>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</si>
  <si>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</si>
  <si>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</si>
  <si>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</si>
  <si>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</si>
  <si>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</si>
  <si>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</si>
  <si>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</si>
  <si>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</si>
  <si>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</si>
  <si>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</si>
  <si>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</si>
  <si>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</si>
  <si>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</si>
  <si>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</si>
  <si>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</si>
  <si>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</si>
  <si>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</si>
  <si>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</si>
  <si>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</si>
  <si>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</si>
  <si>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</si>
  <si>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</si>
  <si>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</si>
  <si>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</si>
  <si>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</si>
  <si>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</si>
  <si>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</si>
  <si>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</si>
  <si>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</si>
  <si>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</si>
  <si>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</si>
  <si>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</si>
  <si>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</si>
  <si>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</si>
  <si>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</si>
  <si>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</si>
  <si>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</si>
  <si>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</si>
  <si>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</si>
  <si>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</si>
  <si>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</si>
  <si>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</si>
  <si>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</si>
  <si>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</si>
  <si>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</si>
  <si>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</si>
  <si>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</si>
  <si>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</si>
  <si>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</si>
  <si>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</si>
  <si>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</si>
  <si>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</si>
  <si>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</si>
  <si>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</si>
  <si>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</si>
  <si>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</si>
  <si>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</si>
  <si>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</si>
  <si>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</si>
  <si>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</si>
  <si>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</si>
  <si>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</si>
  <si>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</si>
  <si>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</si>
  <si>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</si>
  <si>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</si>
  <si>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</si>
  <si>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</si>
  <si>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</si>
  <si>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</si>
  <si>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</si>
  <si>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</si>
  <si>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</si>
  <si>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</si>
  <si>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</si>
  <si>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</si>
  <si>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</si>
  <si>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</si>
  <si>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</si>
  <si>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</si>
  <si>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</si>
  <si>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</si>
  <si>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</si>
  <si>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</si>
  <si>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</si>
  <si>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</si>
  <si>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</si>
  <si>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</si>
  <si>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</si>
  <si>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</si>
  <si>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</si>
  <si>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</si>
  <si>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</si>
  <si>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</si>
  <si>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</si>
  <si>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</si>
  <si>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</si>
  <si>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</si>
  <si>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</si>
  <si>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</si>
  <si>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</si>
  <si>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</si>
  <si>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</si>
  <si>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</si>
  <si>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</si>
  <si>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</si>
  <si>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</si>
  <si>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</si>
  <si>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</si>
  <si>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</si>
  <si>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</si>
  <si>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</si>
  <si>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</si>
  <si>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</si>
  <si>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</si>
  <si>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</si>
  <si>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</si>
  <si>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</si>
  <si>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</si>
  <si>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</si>
  <si>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</si>
  <si>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</si>
  <si>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</si>
  <si>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</si>
  <si>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</si>
  <si>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</si>
  <si>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</si>
  <si>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</si>
  <si>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</si>
  <si>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</si>
  <si>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</si>
  <si>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</si>
  <si>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</si>
  <si>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</si>
  <si>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</si>
  <si>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</si>
  <si>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</si>
  <si>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</si>
  <si>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</si>
  <si>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</si>
  <si>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</si>
  <si>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</si>
  <si>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</si>
  <si>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</si>
  <si>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</si>
  <si>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</si>
  <si>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</si>
  <si>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</si>
  <si>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</si>
  <si>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</si>
  <si>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</si>
  <si>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</si>
  <si>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</si>
  <si>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</si>
  <si>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</si>
  <si>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</si>
  <si>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</si>
  <si>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</si>
  <si>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</si>
  <si>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</si>
  <si>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</si>
  <si>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</si>
  <si>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</si>
  <si>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</si>
  <si>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</si>
  <si>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</si>
  <si>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</si>
  <si>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</si>
  <si>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</si>
  <si>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</si>
  <si>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</si>
  <si>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</si>
  <si>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</si>
  <si>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</si>
  <si>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</si>
  <si>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</si>
  <si>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</si>
  <si>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</si>
  <si>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</si>
  <si>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</si>
  <si>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</si>
  <si>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</si>
  <si>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</si>
  <si>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</si>
  <si>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</si>
  <si>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</si>
  <si>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</si>
  <si>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</si>
  <si>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</si>
  <si>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</si>
  <si>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</si>
  <si>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</si>
  <si>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</si>
  <si>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</si>
  <si>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</si>
  <si>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</si>
  <si>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</si>
  <si>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</si>
  <si>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</si>
  <si>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</si>
  <si>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</si>
  <si>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</si>
  <si>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</si>
  <si>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</si>
  <si>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</si>
  <si>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</si>
  <si>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</si>
  <si>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</si>
  <si>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</si>
  <si>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</si>
  <si>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</si>
  <si>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</si>
  <si>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</si>
  <si>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</si>
  <si>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</si>
  <si>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</si>
  <si>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</si>
  <si>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</si>
  <si>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</si>
  <si>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</si>
  <si>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</si>
  <si>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</si>
  <si>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</si>
  <si>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</si>
  <si>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</si>
  <si>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</si>
  <si>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</si>
  <si>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</si>
  <si>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</si>
  <si>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</si>
  <si>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</si>
  <si>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</si>
  <si>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</si>
  <si>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</si>
  <si>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</si>
  <si>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</si>
  <si>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</si>
  <si>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</si>
  <si>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</si>
  <si>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</si>
  <si>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</si>
  <si>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</si>
  <si>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</si>
  <si>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</si>
  <si>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</si>
  <si>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</si>
  <si>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</si>
  <si>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</si>
  <si>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</si>
  <si>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</si>
  <si>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</si>
  <si>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</si>
  <si>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</si>
  <si>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</si>
  <si>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</si>
  <si>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</si>
  <si>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</si>
  <si>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</si>
  <si>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</si>
  <si>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</si>
  <si>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</si>
  <si>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</si>
  <si>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</si>
  <si>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</si>
  <si>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</si>
  <si>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</si>
  <si>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</si>
  <si>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</si>
  <si>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</si>
  <si>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</si>
  <si>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</si>
  <si>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</si>
  <si>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</si>
  <si>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</si>
  <si>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</si>
  <si>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</si>
  <si>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</si>
  <si>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</si>
  <si>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</si>
  <si>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</si>
  <si>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</si>
  <si>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</si>
  <si>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</si>
  <si>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</si>
  <si>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</si>
  <si>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</si>
  <si>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</si>
  <si>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</si>
  <si>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</si>
  <si>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</si>
  <si>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</si>
  <si>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</si>
  <si>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</si>
  <si>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</si>
  <si>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</si>
  <si>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</si>
  <si>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</si>
  <si>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</si>
  <si>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</si>
  <si>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</si>
  <si>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</si>
  <si>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</si>
  <si>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</si>
  <si>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</si>
  <si>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</si>
  <si>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</si>
  <si>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</si>
  <si>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</si>
  <si>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</si>
  <si>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</si>
  <si>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</si>
  <si>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</si>
  <si>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</si>
  <si>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</si>
  <si>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</si>
  <si>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</si>
  <si>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</si>
  <si>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</si>
  <si>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</si>
  <si>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</si>
  <si>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</si>
  <si>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</si>
  <si>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</si>
  <si>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</si>
  <si>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</si>
  <si>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</si>
  <si>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</si>
  <si>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</si>
  <si>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</si>
  <si>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</si>
  <si>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</si>
  <si>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</si>
  <si>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</si>
  <si>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</si>
  <si>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</si>
  <si>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</si>
  <si>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</si>
  <si>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</si>
  <si>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</si>
  <si>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</si>
  <si>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</si>
  <si>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</si>
  <si>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</si>
  <si>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</si>
  <si>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</si>
  <si>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</si>
  <si>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</si>
  <si>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</si>
  <si>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</si>
  <si>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</si>
  <si>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</si>
  <si>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</si>
  <si>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</si>
  <si>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</si>
  <si>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</si>
  <si>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</si>
  <si>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</si>
  <si>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</si>
  <si>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</si>
  <si>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</si>
  <si>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</si>
  <si>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</si>
  <si>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</si>
  <si>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</si>
  <si>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</si>
  <si>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</si>
  <si>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</si>
  <si>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</si>
  <si>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</si>
  <si>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</si>
  <si>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</si>
  <si>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</si>
  <si>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</si>
  <si>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</si>
  <si>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</si>
  <si>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</si>
  <si>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</si>
  <si>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</si>
  <si>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</si>
  <si>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</si>
  <si>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</si>
  <si>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</si>
  <si>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</si>
  <si>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</si>
  <si>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</si>
  <si>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</si>
  <si>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</si>
  <si>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</si>
  <si>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</si>
  <si>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</si>
  <si>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</si>
  <si>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</si>
  <si>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</si>
  <si>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</si>
  <si>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</si>
  <si>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</si>
  <si>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</si>
  <si>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</si>
  <si>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</si>
  <si>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</si>
  <si>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</si>
  <si>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</si>
  <si>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</si>
  <si>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</si>
  <si>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</si>
  <si>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</si>
  <si>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</si>
  <si>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</si>
  <si>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</si>
  <si>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</si>
  <si>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</si>
  <si>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</si>
  <si>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</si>
  <si>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</si>
  <si>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</si>
  <si>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</si>
  <si>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</si>
  <si>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</si>
  <si>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</si>
  <si>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</si>
  <si>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</si>
  <si>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</si>
  <si>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</si>
  <si>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</si>
  <si>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</si>
  <si>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</si>
  <si>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</si>
  <si>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</si>
  <si>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</si>
  <si>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</si>
  <si>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</si>
  <si>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</si>
  <si>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</si>
  <si>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</si>
  <si>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</si>
  <si>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</si>
  <si>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</si>
  <si>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</si>
  <si>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</si>
  <si>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</si>
  <si>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</si>
  <si>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</si>
  <si>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</si>
  <si>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</si>
  <si>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</si>
  <si>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</si>
  <si>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</si>
  <si>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</si>
  <si>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</si>
  <si>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</si>
  <si>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</si>
  <si>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</si>
  <si>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</si>
  <si>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</si>
  <si>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</si>
  <si>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</si>
  <si>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</si>
  <si>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</si>
  <si>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</si>
  <si>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</si>
  <si>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</si>
  <si>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</si>
  <si>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</si>
  <si>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</si>
  <si>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</si>
  <si>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</si>
  <si>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</si>
  <si>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</si>
  <si>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</si>
  <si>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</si>
  <si>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</si>
  <si>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</si>
  <si>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</si>
  <si>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</si>
  <si>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</si>
  <si>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</si>
  <si>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</si>
  <si>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</si>
  <si>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</si>
  <si>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</si>
  <si>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</si>
  <si>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</si>
  <si>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</si>
  <si>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</si>
  <si>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</si>
  <si>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</si>
  <si>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</si>
  <si>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</si>
  <si>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</si>
  <si>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</si>
  <si>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</si>
  <si>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</si>
  <si>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</si>
  <si>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</si>
  <si>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</si>
  <si>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</si>
  <si>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</si>
  <si>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</si>
  <si>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</si>
  <si>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</si>
  <si>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</si>
  <si>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</si>
  <si>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</si>
  <si>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</si>
  <si>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</si>
  <si>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</si>
  <si>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</si>
  <si>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</si>
  <si>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</si>
  <si>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</si>
  <si>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</si>
  <si>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</si>
  <si>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</si>
  <si>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</si>
  <si>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</si>
  <si>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</si>
  <si>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</si>
  <si>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</si>
  <si>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</si>
  <si>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</si>
  <si>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</si>
  <si>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</si>
  <si>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</si>
  <si>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</si>
  <si>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</si>
  <si>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</si>
  <si>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</si>
  <si>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</si>
  <si>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</si>
  <si>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</si>
  <si>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</si>
  <si>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</si>
  <si>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</si>
  <si>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</si>
  <si>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</si>
  <si>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</si>
  <si>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</si>
  <si>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</si>
  <si>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</si>
  <si>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</si>
  <si>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</si>
  <si>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</si>
  <si>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</si>
  <si>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</si>
  <si>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</si>
  <si>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</si>
  <si>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</si>
  <si>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</si>
  <si>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</si>
  <si>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</si>
  <si>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</si>
  <si>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</si>
  <si>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</si>
  <si>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</si>
  <si>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</si>
  <si>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</si>
  <si>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</si>
  <si>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</si>
  <si>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</si>
  <si>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</si>
  <si>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</si>
  <si>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</si>
  <si>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</si>
  <si>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</si>
  <si>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</si>
  <si>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</si>
  <si>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</si>
  <si>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</si>
  <si>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</si>
  <si>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</si>
  <si>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</si>
  <si>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</si>
  <si>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</si>
  <si>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</si>
  <si>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</si>
  <si>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</si>
  <si>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</si>
  <si>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</si>
  <si>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</si>
  <si>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</si>
  <si>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</si>
  <si>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</si>
  <si>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</si>
  <si>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</si>
  <si>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</si>
  <si>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</si>
  <si>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</si>
  <si>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</si>
  <si>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</si>
  <si>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</si>
  <si>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</si>
  <si>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</si>
  <si>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</si>
  <si>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</si>
  <si>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</si>
  <si>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</si>
  <si>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</si>
  <si>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</si>
  <si>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</si>
  <si>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</si>
  <si>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</si>
  <si>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</si>
  <si>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</si>
  <si>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</si>
  <si>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</si>
  <si>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</si>
  <si>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</si>
  <si>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</si>
  <si>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</si>
  <si>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</si>
  <si>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</si>
  <si>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</si>
  <si>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</si>
  <si>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</si>
  <si>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</si>
  <si>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</si>
  <si>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</si>
  <si>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</si>
  <si>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</si>
  <si>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</si>
  <si>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</si>
  <si>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</si>
  <si>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</si>
  <si>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</si>
  <si>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</si>
  <si>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</si>
  <si>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</si>
  <si>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</si>
  <si>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</si>
  <si>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</si>
  <si>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</si>
  <si>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</si>
  <si>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</si>
  <si>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</si>
  <si>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</si>
  <si>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</si>
  <si>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</si>
  <si>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</si>
  <si>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</si>
  <si>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</si>
  <si>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</si>
  <si>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</si>
  <si>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</si>
  <si>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</si>
  <si>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</si>
  <si>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</si>
  <si>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</si>
  <si>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</si>
  <si>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</si>
  <si>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</si>
  <si>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</si>
  <si>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</si>
  <si>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</si>
  <si>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</si>
  <si>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</si>
  <si>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</si>
  <si>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</si>
  <si>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</si>
  <si>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</si>
  <si>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</si>
  <si>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</si>
  <si>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</si>
  <si>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</si>
  <si>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</si>
  <si>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</si>
  <si>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</si>
  <si>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</si>
  <si>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</si>
  <si>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</si>
  <si>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</si>
  <si>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</si>
  <si>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</si>
  <si>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</si>
  <si>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</si>
  <si>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</si>
  <si>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</si>
  <si>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</si>
  <si>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</si>
  <si>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</si>
  <si>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</si>
  <si>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</si>
  <si>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</si>
  <si>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</si>
  <si>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</si>
  <si>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</si>
  <si>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</si>
  <si>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</si>
  <si>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</si>
  <si>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</si>
  <si>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</si>
  <si>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</si>
  <si>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</si>
  <si>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</si>
  <si>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</si>
  <si>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</si>
  <si>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</si>
  <si>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</si>
  <si>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</si>
  <si>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</si>
  <si>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</si>
  <si>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</si>
  <si>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</si>
  <si>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</si>
  <si>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</si>
  <si>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</si>
  <si>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</si>
  <si>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</si>
  <si>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</si>
  <si>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</si>
  <si>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</si>
  <si>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</si>
  <si>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</si>
  <si>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</si>
  <si>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</si>
  <si>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</si>
  <si>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</si>
  <si>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</si>
  <si>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</si>
  <si>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</si>
  <si>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</si>
  <si>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</si>
  <si>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</si>
  <si>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</si>
  <si>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</si>
  <si>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</si>
  <si>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</si>
  <si>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</si>
  <si>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</si>
  <si>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</si>
  <si>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</si>
  <si>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</si>
  <si>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</si>
  <si>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</si>
  <si>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</si>
  <si>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</si>
  <si>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</si>
  <si>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</si>
  <si>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</si>
  <si>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</si>
  <si>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</si>
  <si>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</si>
  <si>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</si>
  <si>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</si>
  <si>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</si>
  <si>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</si>
  <si>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</si>
  <si>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</si>
  <si>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</si>
  <si>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</si>
  <si>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</si>
  <si>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</si>
  <si>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</si>
  <si>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</si>
  <si>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</si>
  <si>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</si>
  <si>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</si>
  <si>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</si>
  <si>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</si>
  <si>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</si>
  <si>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</si>
  <si>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</si>
  <si>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</si>
  <si>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</si>
  <si>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</si>
  <si>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</si>
  <si>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</si>
  <si>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</si>
  <si>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</si>
  <si>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</si>
  <si>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</si>
  <si>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</si>
  <si>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</si>
  <si>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</si>
  <si>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</si>
  <si>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</si>
  <si>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</si>
  <si>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</si>
  <si>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</si>
  <si>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</si>
  <si>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</si>
  <si>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</si>
  <si>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</si>
  <si>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</si>
  <si>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</si>
  <si>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</si>
  <si>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</si>
  <si>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</si>
  <si>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</si>
  <si>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</si>
  <si>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</si>
  <si>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</si>
  <si>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</si>
  <si>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</si>
  <si>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</si>
  <si>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</si>
  <si>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</si>
  <si>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</si>
  <si>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</si>
  <si>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</si>
  <si>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</si>
  <si>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</si>
  <si>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</si>
  <si>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</si>
  <si>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</si>
  <si>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</si>
  <si>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</si>
  <si>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</si>
  <si>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</si>
  <si>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</si>
  <si>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</si>
  <si>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</si>
  <si>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</si>
  <si>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</si>
  <si>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</si>
  <si>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</si>
  <si>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</si>
  <si>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</si>
  <si>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</si>
  <si>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</si>
  <si>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</si>
  <si>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</si>
  <si>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</si>
  <si>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</si>
  <si>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</si>
  <si>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</si>
  <si>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</si>
  <si>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</si>
  <si>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</si>
  <si>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</si>
  <si>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</si>
  <si>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</si>
  <si>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</si>
  <si>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</si>
  <si>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</si>
  <si>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</si>
  <si>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</si>
  <si>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</si>
  <si>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</si>
  <si>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</si>
  <si>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</si>
  <si>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</si>
  <si>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</si>
  <si>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</si>
  <si>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</si>
  <si>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</si>
  <si>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</si>
  <si>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</si>
  <si>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</si>
  <si>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</si>
  <si>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</si>
  <si>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</si>
  <si>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</si>
  <si>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</si>
  <si>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</si>
  <si>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</si>
  <si>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</si>
  <si>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</si>
  <si>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</si>
  <si>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</si>
  <si>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</si>
  <si>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</si>
  <si>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</si>
  <si>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</si>
  <si>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</si>
  <si>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</si>
  <si>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</si>
  <si>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</si>
  <si>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</si>
  <si>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</si>
  <si>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</si>
  <si>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</si>
  <si>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</si>
  <si>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</si>
  <si>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</si>
  <si>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</si>
  <si>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</si>
  <si>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</si>
  <si>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</si>
  <si>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</si>
  <si>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</si>
  <si>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</si>
  <si>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</si>
  <si>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</si>
  <si>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</si>
  <si>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</si>
  <si>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</si>
  <si>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</si>
  <si>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</si>
  <si>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</si>
  <si>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</si>
  <si>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</si>
  <si>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</si>
  <si>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</si>
  <si>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</si>
  <si>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</si>
  <si>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</si>
  <si>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</si>
  <si>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</si>
  <si>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</si>
  <si>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</si>
  <si>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</si>
  <si>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</si>
  <si>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</si>
  <si>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</si>
  <si>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</si>
  <si>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</si>
  <si>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</si>
  <si>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</si>
  <si>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</si>
  <si>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</si>
  <si>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</si>
  <si>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</si>
  <si>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</si>
  <si>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</si>
  <si>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</si>
  <si>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</si>
  <si>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</si>
  <si>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</si>
  <si>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</si>
  <si>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</si>
  <si>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</si>
  <si>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</si>
  <si>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</si>
  <si>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</si>
  <si>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</si>
  <si>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</si>
  <si>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</si>
  <si>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</si>
  <si>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</si>
  <si>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</si>
  <si>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</si>
  <si>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</si>
  <si>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</si>
  <si>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</si>
  <si>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</si>
  <si>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</si>
  <si>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</si>
  <si>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</si>
  <si>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</si>
  <si>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</si>
  <si>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</si>
  <si>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</si>
  <si>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</si>
  <si>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</si>
  <si>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</si>
  <si>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</si>
  <si>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</si>
  <si>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</si>
  <si>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</si>
  <si>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</si>
  <si>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</si>
  <si>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</si>
  <si>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</si>
  <si>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</si>
  <si>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</si>
  <si>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</si>
  <si>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</si>
  <si>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</si>
  <si>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</si>
  <si>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</si>
  <si>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</si>
  <si>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</si>
  <si>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</si>
  <si>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</si>
  <si>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</si>
  <si>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</si>
  <si>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</si>
  <si>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</si>
  <si>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</si>
  <si>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</si>
  <si>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</si>
  <si>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</si>
  <si>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</si>
  <si>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</si>
  <si>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</si>
  <si>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</si>
  <si>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</si>
  <si>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</si>
  <si>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</si>
  <si>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</si>
  <si>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</si>
  <si>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</si>
  <si>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</si>
  <si>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</si>
  <si>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</si>
  <si>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</si>
  <si>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</si>
  <si>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</si>
  <si>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</si>
  <si>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</si>
  <si>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</si>
  <si>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</si>
  <si>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</si>
  <si>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</si>
  <si>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</si>
  <si>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</si>
  <si>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</si>
  <si>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</si>
  <si>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</si>
  <si>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</si>
  <si>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</si>
  <si>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</si>
  <si>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</si>
  <si>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</si>
  <si>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</si>
  <si>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</si>
  <si>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</si>
  <si>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</si>
  <si>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</si>
  <si>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</si>
  <si>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</si>
  <si>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</si>
  <si>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</si>
  <si>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</si>
  <si>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</si>
  <si>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</si>
  <si>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</si>
  <si>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</si>
  <si>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</si>
  <si>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</si>
  <si>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</si>
  <si>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</si>
  <si>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</si>
  <si>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</si>
  <si>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</si>
  <si>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</si>
  <si>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</si>
  <si>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</si>
  <si>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</si>
  <si>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</si>
  <si>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</si>
  <si>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</si>
  <si>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</si>
  <si>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</si>
  <si>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</si>
  <si>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</si>
  <si>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</si>
  <si>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</si>
  <si>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</si>
  <si>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</si>
  <si>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</si>
  <si>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</si>
  <si>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</si>
  <si>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</si>
  <si>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</si>
  <si>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</si>
  <si>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</si>
  <si>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</si>
  <si>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</si>
  <si>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</si>
  <si>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</si>
  <si>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</si>
  <si>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</si>
  <si>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</si>
  <si>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</si>
  <si>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</si>
  <si>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</si>
  <si>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</si>
  <si>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</si>
  <si>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</si>
  <si>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</si>
  <si>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</si>
  <si>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</si>
  <si>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</si>
  <si>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</si>
  <si>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</si>
  <si>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</si>
  <si>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</si>
  <si>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</si>
  <si>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</si>
  <si>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</si>
  <si>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</si>
  <si>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</si>
  <si>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</si>
  <si>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</si>
  <si>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</si>
  <si>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</si>
  <si>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</si>
  <si>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</si>
  <si>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</si>
  <si>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</si>
  <si>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</si>
  <si>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</si>
  <si>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</si>
  <si>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</si>
  <si>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</si>
  <si>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</si>
  <si>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</si>
  <si>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</si>
  <si>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</si>
  <si>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</si>
  <si>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</si>
  <si>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</si>
  <si>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</si>
  <si>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</si>
  <si>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</si>
  <si>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</si>
  <si>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</si>
  <si>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</si>
  <si>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</si>
  <si>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</si>
  <si>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</si>
  <si>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</si>
  <si>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</si>
  <si>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</si>
  <si>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</si>
  <si>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</si>
  <si>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</si>
  <si>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</si>
  <si>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</si>
  <si>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</si>
  <si>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</si>
  <si>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</si>
  <si>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</si>
  <si>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</si>
  <si>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</si>
  <si>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</si>
  <si>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</si>
  <si>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</si>
  <si>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</si>
  <si>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</si>
  <si>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</si>
  <si>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</si>
  <si>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</si>
  <si>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</si>
  <si>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</si>
  <si>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</si>
  <si>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</si>
  <si>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</si>
  <si>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</si>
  <si>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</si>
  <si>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</si>
  <si>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</si>
  <si>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</si>
  <si>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</si>
  <si>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</si>
  <si>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</si>
  <si>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</si>
  <si>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</si>
  <si>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</si>
  <si>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</si>
  <si>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</si>
  <si>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</si>
  <si>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</si>
  <si>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</si>
  <si>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</si>
  <si>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</si>
  <si>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</si>
  <si>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</si>
  <si>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</si>
  <si>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</si>
  <si>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</si>
  <si>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</si>
  <si>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</si>
  <si>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</si>
  <si>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</si>
  <si>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</si>
  <si>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</si>
  <si>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</si>
  <si>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</si>
  <si>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</si>
  <si>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</si>
  <si>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</si>
  <si>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</si>
  <si>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</si>
  <si>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</si>
  <si>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</si>
  <si>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</si>
  <si>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</si>
  <si>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</si>
  <si>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</si>
  <si>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</si>
  <si>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</si>
  <si>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</si>
  <si>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</si>
  <si>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</si>
  <si>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</si>
  <si>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</si>
  <si>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</si>
  <si>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</si>
  <si>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</si>
  <si>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</si>
  <si>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</si>
  <si>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</si>
  <si>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</si>
  <si>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</si>
  <si>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</si>
  <si>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</si>
  <si>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</si>
  <si>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</si>
  <si>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</si>
  <si>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</si>
  <si>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</si>
  <si>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</si>
  <si>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</si>
  <si>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</si>
  <si>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</si>
  <si>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</si>
  <si>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</si>
  <si>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</si>
  <si>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</si>
  <si>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</si>
  <si>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</si>
  <si>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</si>
  <si>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</si>
  <si>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</si>
  <si>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</si>
  <si>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</si>
  <si>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</si>
  <si>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</si>
  <si>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</si>
  <si>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</si>
  <si>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</si>
  <si>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</si>
  <si>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</si>
  <si>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</si>
  <si>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</si>
  <si>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</si>
  <si>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</si>
  <si>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</si>
  <si>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</si>
  <si>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</si>
  <si>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</si>
  <si>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</si>
  <si>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</si>
  <si>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</si>
  <si>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</si>
  <si>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</si>
  <si>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</si>
  <si>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</si>
  <si>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</si>
  <si>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</si>
  <si>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</si>
  <si>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</si>
  <si>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</si>
  <si>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</si>
  <si>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</si>
  <si>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</si>
  <si>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</si>
  <si>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</si>
  <si>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</si>
  <si>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</si>
  <si>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</si>
  <si>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</si>
  <si>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</si>
  <si>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</si>
  <si>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</si>
  <si>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</si>
  <si>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</si>
  <si>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</si>
  <si>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</si>
  <si>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</si>
  <si>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</si>
  <si>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</si>
  <si>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</si>
  <si>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</si>
  <si>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</si>
  <si>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</si>
  <si>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</si>
  <si>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</si>
  <si>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</si>
  <si>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</si>
  <si>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</si>
  <si>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</si>
  <si>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</si>
  <si>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</si>
  <si>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</si>
  <si>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</si>
  <si>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</si>
  <si>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</si>
  <si>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</si>
  <si>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</si>
  <si>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</si>
  <si>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</si>
  <si>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</si>
  <si>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</si>
  <si>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</si>
  <si>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</si>
  <si>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</si>
  <si>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</si>
  <si>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</si>
  <si>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</si>
  <si>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</si>
  <si>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</si>
  <si>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</si>
  <si>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</si>
  <si>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</si>
  <si>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</si>
  <si>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</si>
  <si>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</si>
  <si>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</si>
  <si>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</si>
  <si>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</si>
  <si>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</si>
  <si>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</si>
  <si>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</si>
  <si>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</si>
  <si>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</si>
  <si>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</si>
  <si>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</si>
  <si>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</si>
  <si>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</si>
  <si>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</si>
  <si>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</si>
  <si>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</si>
  <si>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</si>
  <si>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</si>
  <si>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</si>
  <si>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</si>
  <si>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</si>
  <si>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</si>
  <si>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</si>
  <si>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</si>
  <si>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</si>
  <si>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</si>
  <si>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</si>
  <si>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</si>
  <si>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</si>
  <si>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</si>
  <si>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</si>
  <si>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</si>
  <si>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</si>
  <si>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</si>
  <si>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</si>
  <si>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</si>
  <si>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</si>
  <si>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</si>
  <si>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</si>
  <si>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</si>
  <si>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</si>
  <si>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</si>
  <si>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</si>
  <si>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</si>
  <si>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</si>
  <si>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</si>
  <si>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</si>
  <si>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</si>
  <si>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</si>
  <si>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</si>
  <si>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</si>
  <si>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</si>
  <si>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</si>
  <si>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</si>
  <si>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</si>
  <si>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</si>
  <si>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</si>
  <si>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</si>
  <si>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</si>
  <si>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</si>
  <si>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</si>
  <si>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</si>
  <si>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</si>
  <si>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</si>
  <si>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</si>
  <si>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</si>
  <si>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</si>
  <si>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</si>
  <si>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</si>
  <si>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</si>
  <si>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</si>
  <si>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</si>
  <si>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</si>
  <si>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</si>
  <si>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</si>
  <si>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</si>
  <si>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</si>
  <si>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</si>
  <si>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</si>
  <si>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</si>
  <si>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</si>
  <si>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</si>
  <si>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</si>
  <si>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</si>
  <si>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</si>
  <si>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</si>
  <si>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</si>
  <si>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</si>
  <si>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</si>
  <si>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</si>
  <si>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</si>
  <si>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</si>
  <si>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</si>
  <si>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</si>
  <si>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</si>
  <si>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</si>
  <si>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</si>
  <si>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</si>
  <si>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</si>
  <si>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</si>
  <si>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</si>
  <si>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</si>
  <si>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</si>
  <si>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</si>
  <si>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</si>
  <si>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</si>
  <si>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</si>
  <si>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</si>
  <si>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</si>
  <si>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</si>
  <si>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</si>
  <si>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</si>
  <si>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</si>
  <si>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</si>
  <si>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</si>
  <si>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</si>
  <si>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</si>
  <si>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</si>
  <si>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</si>
  <si>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</si>
  <si>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</si>
  <si>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</si>
  <si>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</si>
  <si>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</si>
  <si>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</si>
  <si>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</si>
  <si>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</si>
  <si>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</si>
  <si>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</si>
  <si>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</si>
  <si>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</si>
  <si>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</si>
  <si>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</si>
  <si>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</si>
  <si>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</si>
  <si>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</si>
  <si>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</si>
  <si>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</si>
  <si>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</si>
  <si>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</si>
  <si>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</si>
  <si>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</si>
  <si>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</si>
  <si>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</si>
  <si>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</si>
  <si>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</si>
  <si>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</si>
  <si>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</si>
  <si>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</si>
  <si>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</si>
  <si>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</si>
  <si>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</si>
  <si>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</si>
  <si>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</si>
  <si>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</si>
  <si>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</si>
  <si>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</si>
  <si>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</si>
  <si>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</si>
  <si>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</si>
  <si>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</si>
  <si>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</si>
  <si>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</si>
  <si>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</si>
  <si>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</si>
  <si>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</si>
  <si>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</si>
  <si>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</si>
  <si>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</si>
  <si>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</si>
  <si>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</si>
  <si>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</si>
  <si>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</si>
  <si>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</si>
  <si>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</si>
  <si>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</si>
  <si>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</si>
  <si>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</si>
  <si>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</si>
  <si>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</si>
  <si>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</si>
  <si>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</si>
  <si>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</si>
  <si>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</si>
  <si>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</si>
  <si>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</si>
  <si>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</si>
  <si>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</si>
  <si>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</si>
  <si>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</si>
  <si>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</si>
  <si>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</si>
  <si>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</si>
  <si>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</si>
  <si>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</si>
  <si>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</si>
  <si>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</si>
  <si>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</si>
  <si>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</si>
  <si>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</si>
  <si>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</si>
  <si>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</si>
  <si>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</si>
  <si>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</si>
  <si>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</si>
  <si>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</si>
  <si>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</si>
  <si>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</si>
  <si>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</si>
  <si>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</si>
  <si>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</si>
  <si>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</si>
  <si>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</si>
  <si>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</si>
  <si>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</si>
  <si>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</si>
  <si>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</si>
  <si>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</si>
  <si>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</si>
  <si>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</si>
  <si>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</si>
  <si>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</si>
  <si>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</si>
  <si>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</si>
  <si>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</si>
  <si>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</si>
  <si>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</si>
  <si>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</si>
  <si>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</si>
  <si>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</si>
  <si>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</si>
  <si>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</si>
  <si>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</si>
  <si>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</si>
  <si>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</si>
  <si>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</si>
  <si>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</si>
  <si>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</si>
  <si>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</si>
  <si>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</si>
  <si>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</si>
  <si>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</si>
  <si>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</si>
  <si>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</si>
  <si>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</si>
  <si>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</si>
  <si>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</si>
  <si>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</si>
  <si>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</si>
  <si>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</si>
  <si>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</si>
  <si>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</si>
  <si>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</si>
  <si>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</si>
  <si>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</si>
  <si>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</si>
  <si>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</si>
  <si>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</si>
  <si>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</si>
  <si>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</si>
  <si>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</si>
  <si>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</si>
  <si>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</si>
  <si>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</si>
  <si>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</si>
  <si>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</si>
  <si>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</si>
  <si>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</si>
  <si>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</si>
  <si>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</si>
  <si>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</si>
  <si>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</si>
  <si>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</si>
  <si>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</si>
  <si>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</si>
  <si>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</si>
  <si>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</si>
  <si>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</si>
  <si>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</si>
  <si>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</si>
  <si>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</si>
  <si>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</si>
  <si>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</si>
  <si>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</si>
  <si>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</si>
  <si>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</si>
  <si>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</si>
  <si>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</si>
  <si>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</si>
  <si>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</si>
  <si>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</si>
  <si>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</si>
  <si>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</si>
  <si>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</si>
  <si>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</si>
  <si>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</si>
  <si>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</si>
  <si>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</si>
  <si>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</si>
  <si>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</si>
  <si>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</si>
  <si>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</si>
  <si>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</si>
  <si>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</si>
  <si>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</si>
  <si>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</si>
  <si>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</si>
  <si>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</si>
  <si>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</si>
  <si>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</si>
  <si>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</si>
  <si>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</si>
  <si>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</si>
  <si>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</si>
  <si>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</si>
  <si>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</si>
  <si>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</si>
  <si>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</si>
  <si>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</si>
  <si>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</si>
  <si>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</si>
  <si>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</si>
  <si>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</si>
  <si>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</si>
  <si>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</si>
  <si>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</si>
  <si>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</si>
  <si>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</si>
  <si>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</si>
  <si>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</si>
  <si>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</si>
  <si>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</si>
  <si>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</si>
  <si>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</si>
  <si>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</si>
  <si>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</si>
  <si>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</si>
  <si>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</si>
  <si>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</si>
  <si>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</si>
  <si>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</si>
  <si>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</si>
  <si>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</si>
  <si>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</si>
  <si>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</si>
  <si>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</si>
  <si>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</si>
  <si>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</si>
  <si>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</si>
  <si>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</si>
  <si>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</si>
  <si>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</si>
  <si>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</si>
  <si>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</si>
  <si>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</si>
  <si>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</si>
  <si>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</si>
  <si>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</si>
  <si>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</si>
  <si>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</si>
  <si>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</si>
  <si>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</si>
  <si>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</si>
  <si>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</si>
  <si>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</si>
  <si>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</si>
  <si>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</si>
  <si>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</si>
  <si>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</si>
  <si>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</si>
  <si>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</si>
  <si>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</si>
  <si>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</si>
  <si>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</si>
  <si>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</si>
  <si>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</si>
  <si>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</si>
  <si>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</si>
  <si>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</si>
  <si>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</si>
  <si>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</si>
  <si>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</si>
  <si>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</si>
  <si>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</si>
  <si>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</si>
  <si>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</si>
  <si>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</si>
  <si>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</si>
  <si>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</si>
  <si>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</si>
  <si>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</si>
  <si>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</si>
  <si>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</si>
  <si>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</si>
  <si>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</si>
  <si>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</si>
  <si>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</si>
  <si>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</si>
  <si>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</si>
  <si>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</si>
  <si>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</si>
  <si>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</si>
  <si>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</si>
  <si>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</si>
  <si>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</si>
  <si>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</si>
  <si>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</si>
  <si>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</si>
  <si>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</si>
  <si>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</si>
  <si>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</si>
  <si>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</si>
  <si>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</si>
  <si>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</si>
  <si>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</si>
  <si>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</si>
  <si>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</si>
  <si>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</si>
  <si>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</si>
  <si>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</si>
  <si>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</si>
  <si>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</si>
  <si>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</si>
  <si>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</si>
  <si>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</si>
  <si>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</si>
  <si>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</si>
  <si>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</si>
  <si>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</si>
  <si>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</si>
  <si>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</si>
  <si>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</si>
  <si>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</si>
  <si>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</si>
  <si>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</si>
  <si>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</si>
  <si>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</si>
  <si>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</si>
  <si>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</si>
  <si>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</si>
  <si>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</si>
  <si>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</si>
  <si>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</si>
  <si>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</si>
  <si>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</si>
  <si>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</si>
  <si>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</si>
  <si>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</si>
  <si>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</si>
  <si>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</si>
  <si>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</si>
  <si>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</si>
  <si>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</si>
  <si>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</si>
  <si>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</si>
  <si>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</si>
  <si>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</si>
  <si>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</si>
  <si>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</si>
  <si>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</si>
  <si>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</si>
  <si>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</si>
  <si>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</si>
  <si>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</si>
  <si>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</si>
  <si>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</si>
  <si>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</si>
  <si>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</si>
  <si>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</si>
  <si>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</si>
  <si>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</si>
  <si>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</si>
  <si>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</si>
  <si>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</si>
  <si>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</si>
  <si>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</si>
  <si>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</si>
  <si>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</si>
  <si>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</si>
  <si>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</si>
  <si>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</si>
  <si>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</si>
  <si>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</si>
  <si>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</si>
  <si>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</si>
  <si>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</si>
  <si>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</si>
  <si>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</si>
  <si>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</si>
  <si>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</si>
  <si>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</si>
  <si>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</si>
  <si>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</si>
  <si>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</si>
  <si>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</si>
  <si>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</si>
  <si>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</si>
  <si>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</si>
  <si>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</si>
  <si>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</si>
  <si>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</si>
  <si>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</si>
  <si>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</si>
  <si>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</si>
  <si>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</si>
  <si>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</si>
  <si>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</si>
  <si>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</si>
  <si>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</si>
  <si>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</si>
  <si>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</si>
  <si>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</si>
  <si>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</si>
  <si>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</si>
  <si>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</si>
  <si>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</si>
  <si>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</si>
  <si>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</si>
  <si>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</si>
  <si>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</si>
  <si>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</si>
  <si>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</si>
  <si>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</si>
  <si>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</si>
  <si>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</si>
  <si>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</si>
  <si>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</si>
  <si>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</si>
  <si>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</si>
  <si>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</si>
  <si>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</si>
  <si>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</si>
  <si>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</si>
  <si>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</si>
  <si>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</si>
  <si>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</si>
  <si>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</si>
  <si>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</si>
  <si>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</si>
  <si>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</si>
  <si>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</si>
  <si>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</si>
  <si>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</si>
  <si>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</si>
  <si>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</si>
  <si>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</si>
  <si>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</si>
  <si>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</si>
  <si>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</si>
  <si>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</si>
  <si>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</si>
  <si>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</si>
  <si>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</si>
  <si>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</si>
  <si>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</si>
  <si>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</si>
  <si>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</si>
  <si>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</si>
  <si>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</si>
  <si>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</si>
  <si>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</si>
  <si>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</si>
  <si>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</si>
  <si>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</si>
  <si>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</si>
  <si>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</si>
  <si>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</si>
  <si>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</si>
  <si>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</si>
  <si>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</si>
  <si>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</si>
  <si>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</si>
  <si>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</si>
  <si>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</si>
  <si>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</si>
  <si>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</si>
  <si>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</si>
  <si>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</si>
  <si>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</si>
  <si>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</si>
  <si>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</si>
  <si>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</si>
  <si>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</si>
  <si>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</si>
  <si>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</si>
  <si>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</si>
  <si>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</si>
  <si>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</si>
  <si>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</si>
  <si>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</si>
  <si>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</si>
  <si>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</si>
  <si>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</si>
  <si>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</si>
  <si>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</si>
  <si>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</si>
  <si>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</si>
  <si>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</si>
  <si>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</si>
  <si>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</si>
  <si>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</si>
  <si>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</si>
  <si>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</si>
  <si>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</si>
  <si>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</si>
  <si>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</si>
  <si>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</si>
  <si>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</si>
  <si>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</si>
  <si>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</si>
  <si>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</si>
  <si>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</si>
  <si>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</si>
  <si>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</si>
  <si>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</si>
  <si>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</si>
  <si>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</si>
  <si>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</si>
  <si>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</si>
  <si>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</si>
  <si>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</si>
  <si>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</si>
  <si>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</si>
  <si>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</si>
  <si>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</si>
  <si>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</si>
  <si>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</si>
  <si>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</si>
  <si>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</si>
  <si>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</si>
  <si>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</si>
  <si>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</si>
  <si>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</si>
  <si>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</si>
  <si>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</si>
  <si>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</si>
  <si>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</si>
  <si>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</si>
  <si>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</si>
  <si>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</si>
  <si>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</si>
  <si>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</si>
  <si>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</si>
  <si>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</si>
  <si>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</si>
  <si>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</si>
  <si>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</si>
  <si>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</si>
  <si>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</si>
  <si>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</si>
  <si>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</si>
  <si>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</si>
  <si>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</si>
  <si>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</si>
  <si>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</si>
  <si>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</si>
  <si>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</si>
  <si>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</si>
  <si>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</si>
  <si>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</si>
  <si>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</si>
  <si>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</si>
  <si>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</si>
  <si>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</si>
  <si>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</si>
  <si>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</si>
  <si>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</si>
  <si>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</si>
  <si>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</si>
  <si>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</si>
  <si>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</si>
  <si>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</si>
  <si>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</si>
  <si>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</si>
  <si>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</si>
  <si>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</si>
  <si>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</si>
  <si>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</si>
  <si>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</si>
  <si>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</si>
  <si>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</si>
  <si>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</si>
  <si>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</si>
  <si>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</si>
  <si>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</si>
  <si>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</si>
  <si>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</si>
  <si>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</si>
  <si>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</si>
  <si>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</si>
  <si>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</si>
  <si>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</si>
  <si>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</si>
  <si>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</si>
  <si>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</si>
  <si>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</si>
  <si>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</si>
  <si>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</si>
  <si>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</si>
  <si>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</si>
  <si>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</si>
  <si>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</si>
  <si>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</si>
  <si>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</si>
  <si>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</si>
  <si>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</si>
  <si>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</si>
  <si>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</si>
  <si>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</si>
  <si>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</si>
  <si>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</si>
  <si>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</si>
  <si>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</si>
  <si>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</si>
  <si>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</si>
  <si>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</si>
  <si>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</si>
  <si>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</si>
  <si>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</si>
  <si>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</si>
  <si>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</si>
  <si>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</si>
  <si>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</si>
  <si>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</si>
  <si>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</si>
  <si>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</si>
  <si>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</si>
  <si>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</si>
  <si>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</si>
  <si>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</si>
  <si>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</si>
  <si>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</si>
  <si>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</si>
  <si>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</si>
  <si>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</si>
  <si>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</si>
  <si>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</si>
  <si>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</si>
  <si>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</si>
  <si>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</si>
  <si>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</si>
  <si>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</si>
  <si>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</si>
  <si>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</si>
  <si>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</si>
  <si>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</si>
  <si>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</si>
  <si>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</si>
  <si>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</si>
  <si>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</si>
  <si>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</si>
  <si>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</si>
  <si>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</si>
  <si>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</si>
  <si>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</si>
  <si>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</si>
  <si>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</si>
  <si>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</si>
  <si>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</si>
  <si>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</si>
  <si>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</si>
  <si>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</si>
  <si>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</si>
  <si>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</si>
  <si>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</si>
  <si>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</si>
  <si>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</si>
  <si>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</si>
  <si>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</si>
  <si>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</si>
  <si>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</si>
  <si>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</si>
  <si>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</si>
  <si>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</si>
  <si>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</si>
  <si>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</si>
  <si>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</si>
  <si>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</si>
  <si>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</si>
  <si>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</si>
  <si>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</si>
  <si>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</si>
  <si>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</si>
  <si>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</si>
  <si>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</si>
  <si>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</si>
  <si>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</si>
  <si>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</si>
  <si>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</si>
  <si>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</si>
  <si>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</si>
  <si>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</si>
  <si>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</si>
  <si>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</si>
  <si>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</si>
  <si>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</si>
  <si>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</si>
  <si>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</si>
  <si>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</si>
  <si>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</si>
  <si>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</si>
  <si>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</si>
  <si>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</si>
  <si>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</si>
  <si>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</si>
  <si>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</si>
  <si>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</si>
  <si>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</si>
  <si>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</si>
  <si>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</si>
  <si>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</si>
  <si>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</si>
  <si>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</si>
  <si>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</si>
  <si>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</si>
  <si>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</si>
  <si>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</si>
  <si>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</si>
  <si>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</si>
  <si>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</si>
  <si>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</si>
  <si>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</si>
  <si>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</si>
  <si>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</si>
  <si>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</si>
  <si>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</si>
  <si>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</si>
  <si>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</si>
  <si>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</si>
  <si>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</si>
  <si>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</si>
  <si>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</si>
  <si>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</si>
  <si>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</si>
  <si>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</si>
  <si>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</si>
  <si>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</si>
  <si>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</si>
  <si>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</si>
  <si>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</si>
  <si>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</si>
  <si>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</si>
  <si>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</si>
  <si>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</si>
  <si>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</si>
  <si>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</si>
  <si>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</si>
  <si>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</si>
  <si>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</si>
  <si>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</si>
  <si>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</si>
  <si>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</si>
  <si>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</si>
  <si>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</si>
  <si>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</si>
  <si>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</si>
  <si>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</si>
  <si>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</si>
  <si>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</si>
  <si>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</si>
  <si>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</si>
  <si>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</si>
  <si>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</si>
  <si>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</si>
  <si>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</si>
  <si>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</si>
  <si>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</si>
  <si>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</si>
  <si>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</si>
  <si>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</si>
  <si>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</si>
  <si>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</si>
  <si>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</si>
  <si>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</si>
  <si>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</si>
  <si>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</si>
  <si>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</si>
  <si>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</si>
  <si>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</si>
  <si>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</si>
  <si>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</si>
  <si>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</si>
  <si>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</si>
  <si>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</si>
  <si>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</si>
  <si>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</si>
  <si>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</si>
  <si>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</si>
  <si>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</si>
  <si>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</si>
  <si>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</si>
  <si>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</si>
  <si>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</si>
  <si>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</si>
  <si>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</si>
  <si>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</si>
  <si>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</si>
  <si>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</si>
  <si>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</si>
  <si>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</si>
  <si>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</si>
  <si>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</si>
  <si>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</si>
  <si>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</si>
  <si>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</si>
  <si>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</si>
  <si>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</si>
  <si>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</si>
  <si>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</si>
  <si>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</si>
  <si>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</si>
  <si>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</si>
  <si>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</si>
  <si>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</si>
  <si>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</si>
  <si>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</si>
  <si>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</si>
  <si>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</si>
  <si>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</si>
  <si>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</si>
  <si>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</si>
  <si>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</si>
  <si>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</si>
  <si>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</si>
  <si>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</si>
  <si>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</si>
  <si>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</si>
  <si>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</si>
  <si>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</si>
  <si>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</si>
  <si>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</si>
  <si>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</si>
  <si>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</si>
  <si>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</si>
  <si>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</si>
  <si>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</si>
  <si>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</si>
  <si>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</si>
  <si>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</si>
  <si>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</si>
  <si>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</si>
  <si>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</si>
  <si>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</si>
  <si>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</si>
  <si>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</si>
  <si>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</si>
  <si>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</si>
  <si>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</si>
  <si>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</si>
  <si>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</si>
  <si>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</si>
  <si>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</si>
  <si>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</si>
  <si>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</si>
  <si>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</si>
  <si>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</si>
  <si>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</si>
  <si>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</si>
  <si>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</si>
  <si>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</si>
  <si>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</si>
  <si>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</si>
  <si>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</si>
  <si>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</si>
  <si>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</si>
  <si>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</si>
  <si>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</si>
  <si>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</si>
  <si>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</si>
  <si>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</si>
  <si>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</si>
  <si>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</si>
  <si>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</si>
  <si>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</si>
  <si>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</si>
  <si>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</si>
  <si>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</si>
  <si>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</si>
  <si>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</si>
  <si>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</si>
  <si>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</si>
  <si>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</si>
  <si>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</si>
  <si>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</si>
  <si>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</si>
  <si>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</si>
  <si>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</si>
  <si>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</si>
  <si>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</si>
  <si>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</si>
  <si>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</si>
  <si>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</si>
  <si>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</si>
  <si>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</si>
  <si>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</si>
  <si>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</si>
  <si>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</si>
  <si>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</si>
  <si>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</si>
  <si>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</si>
  <si>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</si>
  <si>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</si>
  <si>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</si>
  <si>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</si>
  <si>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</si>
  <si>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</si>
  <si>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</si>
  <si>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</si>
  <si>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</si>
  <si>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</si>
  <si>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</si>
  <si>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</si>
  <si>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</si>
  <si>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</si>
  <si>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</si>
  <si>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</si>
  <si>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</si>
  <si>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</si>
  <si>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</si>
  <si>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</si>
  <si>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</si>
  <si>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</si>
  <si>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</si>
  <si>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</si>
  <si>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</si>
  <si>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</si>
  <si>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</si>
  <si>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</si>
  <si>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</si>
  <si>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</si>
  <si>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</si>
  <si>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</si>
  <si>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</si>
  <si>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</si>
  <si>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</si>
  <si>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</si>
  <si>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</si>
  <si>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</si>
  <si>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</si>
  <si>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</si>
  <si>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</si>
  <si>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</si>
  <si>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</si>
  <si>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</si>
  <si>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</si>
  <si>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</si>
  <si>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</si>
  <si>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</si>
  <si>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</si>
  <si>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</si>
  <si>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</si>
  <si>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</si>
  <si>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</si>
  <si>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</si>
  <si>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</si>
  <si>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</si>
  <si>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</si>
  <si>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</si>
  <si>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</si>
  <si>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</si>
  <si>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</si>
  <si>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</si>
  <si>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</si>
  <si>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</si>
  <si>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</si>
  <si>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</si>
  <si>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</si>
  <si>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</si>
  <si>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</si>
  <si>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</si>
  <si>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</si>
  <si>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</si>
  <si>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</si>
  <si>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</si>
  <si>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</si>
  <si>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</si>
  <si>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</si>
  <si>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</si>
  <si>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</si>
  <si>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</si>
  <si>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</si>
  <si>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</si>
  <si>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</si>
  <si>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</si>
  <si>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</si>
  <si>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</si>
  <si>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</si>
  <si>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</si>
  <si>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</si>
  <si>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</si>
  <si>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</si>
  <si>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</si>
  <si>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</si>
  <si>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</si>
  <si>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</si>
  <si>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</si>
  <si>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</si>
  <si>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</si>
  <si>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</si>
  <si>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</si>
  <si>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</si>
  <si>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</si>
  <si>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</si>
  <si>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</si>
  <si>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</si>
  <si>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</si>
  <si>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</si>
  <si>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</si>
  <si>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</si>
  <si>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</si>
  <si>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</si>
  <si>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</si>
  <si>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</si>
  <si>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</si>
  <si>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</si>
  <si>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</si>
  <si>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</si>
  <si>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</si>
  <si>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</si>
  <si>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</si>
  <si>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</si>
  <si>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</si>
  <si>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</si>
  <si>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</si>
  <si>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</si>
  <si>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</si>
  <si>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</si>
  <si>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</si>
  <si>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</si>
  <si>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</si>
  <si>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</si>
  <si>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</si>
  <si>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</si>
  <si>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</si>
  <si>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</si>
  <si>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</si>
  <si>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</si>
  <si>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</si>
  <si>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</si>
  <si>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</si>
  <si>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</si>
  <si>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</si>
  <si>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</si>
  <si>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</si>
  <si>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</si>
  <si>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</si>
  <si>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</si>
  <si>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</si>
  <si>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</si>
  <si>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</si>
  <si>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</si>
  <si>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</si>
  <si>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</si>
  <si>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</si>
  <si>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</si>
  <si>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</si>
  <si>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</si>
  <si>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</si>
  <si>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</si>
  <si>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</si>
  <si>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</si>
  <si>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</si>
  <si>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</si>
  <si>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</si>
  <si>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</si>
  <si>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</si>
  <si>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</si>
  <si>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</si>
  <si>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</si>
  <si>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</si>
  <si>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</si>
  <si>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</si>
  <si>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</si>
  <si>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</si>
  <si>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</si>
  <si>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</si>
  <si>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</si>
  <si>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</si>
  <si>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</si>
  <si>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</si>
  <si>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</si>
  <si>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</si>
  <si>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</si>
  <si>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</si>
  <si>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</si>
  <si>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</si>
  <si>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</si>
  <si>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</si>
  <si>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</si>
  <si>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</si>
  <si>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</si>
  <si>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</si>
  <si>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</si>
  <si>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</si>
  <si>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</si>
  <si>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</si>
  <si>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</si>
  <si>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</si>
  <si>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</si>
  <si>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</si>
  <si>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</si>
  <si>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</si>
  <si>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</si>
  <si>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</si>
  <si>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</si>
  <si>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</si>
  <si>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</si>
  <si>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</si>
  <si>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</si>
  <si>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</si>
  <si>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</si>
  <si>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</si>
  <si>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</si>
  <si>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</si>
  <si>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</si>
  <si>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</si>
  <si>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</si>
  <si>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</si>
  <si>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</si>
  <si>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</si>
  <si>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</si>
  <si>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</si>
  <si>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</si>
  <si>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</si>
  <si>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</si>
  <si>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</si>
  <si>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</si>
  <si>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</si>
  <si>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</si>
  <si>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</si>
  <si>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</si>
  <si>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</si>
  <si>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</si>
  <si>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</si>
  <si>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</si>
  <si>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</si>
  <si>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</si>
  <si>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</si>
  <si>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</si>
  <si>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</si>
  <si>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</si>
  <si>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</si>
  <si>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</si>
  <si>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</si>
  <si>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</si>
  <si>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</si>
  <si>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</si>
  <si>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</si>
  <si>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</si>
  <si>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</si>
  <si>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</si>
  <si>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</si>
  <si>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</si>
  <si>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</si>
  <si>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</si>
  <si>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</si>
  <si>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</si>
  <si>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</si>
  <si>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</si>
  <si>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</si>
  <si>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</si>
  <si>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</si>
  <si>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</si>
  <si>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</si>
  <si>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</si>
  <si>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</si>
  <si>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</si>
  <si>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</si>
  <si>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</si>
  <si>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</si>
  <si>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</si>
  <si>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</si>
  <si>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</si>
  <si>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</si>
  <si>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</si>
  <si>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</si>
  <si>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</si>
  <si>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</si>
  <si>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</si>
  <si>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</si>
  <si>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</si>
  <si>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</si>
  <si>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</si>
  <si>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</si>
  <si>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</si>
  <si>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</si>
  <si>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</si>
  <si>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</si>
  <si>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</si>
  <si>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</si>
  <si>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</si>
  <si>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</si>
  <si>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</si>
  <si>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</si>
  <si>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</si>
  <si>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</si>
  <si>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</si>
  <si>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</si>
  <si>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</si>
  <si>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</si>
  <si>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</si>
  <si>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</si>
  <si>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</si>
  <si>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</si>
  <si>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</si>
  <si>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</si>
  <si>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</si>
  <si>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</si>
  <si>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</si>
  <si>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</si>
  <si>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</si>
  <si>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</si>
  <si>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</si>
  <si>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</si>
  <si>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</si>
  <si>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</si>
  <si>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</si>
  <si>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</si>
  <si>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</si>
  <si>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</si>
  <si>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</si>
  <si>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</si>
  <si>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</si>
  <si>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</si>
  <si>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</si>
  <si>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</si>
  <si>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</si>
  <si>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</si>
  <si>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</si>
  <si>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</si>
  <si>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</si>
  <si>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</si>
  <si>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</si>
  <si>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</si>
  <si>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</si>
  <si>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</si>
  <si>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</si>
  <si>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</si>
  <si>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</si>
  <si>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</si>
  <si>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</si>
  <si>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</si>
  <si>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</si>
  <si>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</si>
  <si>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</si>
  <si>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</si>
  <si>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</si>
  <si>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</si>
  <si>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</si>
  <si>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</si>
  <si>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</si>
  <si>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</si>
  <si>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</si>
  <si>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</si>
  <si>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</si>
  <si>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</si>
  <si>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</si>
  <si>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</si>
  <si>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</si>
  <si>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</si>
  <si>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</si>
  <si>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</si>
  <si>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</si>
  <si>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</si>
  <si>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</si>
  <si>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</si>
  <si>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</si>
  <si>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</si>
  <si>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</si>
  <si>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</si>
  <si>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</si>
  <si>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</si>
  <si>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</si>
  <si>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</si>
  <si>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</si>
  <si>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</si>
  <si>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</si>
  <si>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</si>
  <si>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</si>
  <si>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</si>
  <si>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</si>
  <si>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</si>
  <si>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</si>
  <si>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</si>
  <si>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</si>
  <si>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</si>
  <si>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</si>
  <si>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</si>
  <si>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</si>
  <si>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</si>
  <si>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</si>
  <si>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</si>
  <si>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</si>
  <si>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</si>
  <si>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</si>
  <si>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</si>
  <si>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</si>
  <si>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</si>
  <si>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</si>
  <si>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</si>
  <si>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</si>
  <si>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</si>
  <si>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</si>
  <si>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</si>
  <si>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</si>
  <si>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</si>
  <si>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</si>
  <si>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</si>
  <si>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</si>
  <si>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</si>
  <si>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</si>
  <si>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</si>
  <si>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</si>
  <si>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</si>
  <si>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</si>
  <si>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</si>
  <si>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</si>
  <si>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</si>
  <si>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</si>
  <si>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</si>
  <si>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</si>
  <si>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</si>
  <si>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</si>
  <si>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</si>
  <si>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</si>
  <si>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</si>
  <si>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</si>
  <si>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</si>
  <si>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</si>
  <si>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</si>
  <si>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</si>
  <si>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</si>
  <si>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</si>
  <si>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</si>
  <si>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</si>
  <si>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</si>
  <si>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</si>
  <si>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</si>
  <si>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</si>
  <si>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</si>
  <si>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</si>
  <si>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</si>
  <si>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</si>
  <si>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</si>
  <si>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</si>
  <si>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</si>
  <si>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</si>
  <si>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</si>
  <si>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</si>
  <si>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</si>
  <si>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</si>
  <si>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</si>
  <si>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</si>
  <si>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</si>
  <si>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</si>
  <si>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</si>
  <si>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</si>
  <si>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</si>
  <si>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</si>
  <si>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</si>
  <si>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</si>
  <si>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</si>
  <si>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</si>
  <si>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</si>
  <si>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</si>
  <si>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</si>
  <si>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</si>
  <si>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</si>
  <si>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</si>
  <si>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</si>
  <si>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</si>
  <si>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</si>
  <si>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</si>
  <si>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</si>
  <si>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</si>
  <si>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</si>
  <si>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</si>
  <si>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</si>
  <si>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</si>
  <si>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</si>
  <si>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</si>
  <si>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</si>
  <si>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</si>
  <si>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</si>
  <si>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</si>
  <si>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</si>
  <si>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</si>
  <si>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</si>
  <si>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</si>
  <si>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</si>
  <si>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</si>
  <si>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</si>
  <si>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</si>
  <si>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</si>
  <si>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</si>
  <si>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</si>
  <si>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</si>
  <si>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</si>
  <si>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</si>
  <si>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</si>
  <si>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</si>
  <si>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</si>
  <si>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</si>
  <si>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</si>
  <si>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</si>
  <si>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</si>
  <si>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</si>
  <si>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</si>
  <si>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</si>
  <si>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</si>
  <si>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</si>
  <si>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</si>
  <si>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</si>
  <si>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</si>
  <si>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</si>
  <si>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</si>
  <si>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</si>
  <si>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</si>
  <si>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</si>
  <si>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</si>
  <si>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</si>
  <si>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</si>
  <si>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</si>
  <si>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</si>
  <si>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</si>
  <si>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</si>
  <si>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</si>
  <si>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</si>
  <si>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</si>
  <si>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</si>
  <si>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</si>
  <si>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</si>
  <si>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</si>
  <si>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</si>
  <si>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</si>
  <si>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</si>
  <si>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</si>
  <si>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</si>
  <si>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</si>
  <si>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</si>
  <si>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</si>
  <si>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</si>
  <si>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</si>
  <si>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</si>
  <si>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</si>
  <si>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</si>
  <si>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</si>
  <si>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</si>
  <si>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</si>
  <si>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</si>
  <si>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</si>
  <si>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</si>
  <si>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</si>
  <si>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</si>
  <si>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</si>
  <si>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</si>
  <si>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</si>
  <si>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</si>
  <si>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</si>
  <si>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</si>
  <si>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</si>
  <si>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</si>
  <si>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</si>
  <si>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</si>
  <si>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</si>
  <si>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</si>
  <si>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</si>
  <si>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</si>
  <si>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</si>
  <si>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</si>
  <si>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</si>
  <si>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</si>
  <si>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</si>
  <si>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</si>
  <si>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</si>
  <si>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</si>
  <si>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</si>
  <si>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</si>
  <si>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</si>
  <si>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</si>
  <si>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</si>
  <si>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</si>
  <si>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</si>
  <si>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</si>
  <si>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</si>
  <si>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</si>
  <si>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</si>
  <si>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</si>
  <si>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</si>
  <si>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</si>
  <si>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</si>
  <si>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</si>
  <si>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</si>
  <si>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</si>
  <si>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</si>
  <si>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</si>
  <si>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</si>
  <si>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</si>
  <si>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</si>
  <si>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</si>
  <si>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</si>
  <si>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</si>
  <si>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</si>
  <si>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</si>
  <si>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</si>
  <si>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</si>
  <si>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</si>
  <si>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</si>
  <si>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</si>
  <si>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</si>
  <si>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</si>
  <si>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</si>
  <si>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</si>
  <si>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</si>
  <si>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</si>
  <si>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</si>
  <si>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</si>
  <si>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</si>
  <si>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</si>
  <si>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</si>
  <si>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</si>
  <si>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</si>
  <si>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</si>
  <si>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</si>
  <si>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</si>
  <si>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</si>
  <si>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</si>
  <si>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</si>
  <si>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</si>
  <si>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</si>
  <si>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</si>
  <si>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</si>
  <si>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</si>
  <si>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</si>
  <si>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</si>
  <si>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</si>
  <si>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</si>
  <si>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</si>
  <si>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</si>
  <si>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</si>
  <si>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</si>
  <si>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</si>
  <si>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</si>
  <si>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</si>
  <si>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</si>
  <si>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</si>
  <si>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</si>
  <si>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</si>
  <si>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</si>
  <si>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</si>
  <si>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</si>
  <si>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</si>
  <si>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</si>
  <si>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</si>
  <si>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</si>
  <si>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</si>
  <si>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</si>
  <si>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</si>
  <si>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</si>
  <si>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</si>
  <si>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</si>
  <si>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</si>
  <si>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</si>
  <si>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</si>
  <si>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</si>
  <si>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</si>
  <si>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</si>
  <si>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</si>
  <si>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</si>
  <si>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</si>
  <si>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</si>
  <si>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</si>
  <si>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</si>
  <si>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</si>
  <si>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</si>
  <si>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</si>
  <si>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</si>
  <si>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</si>
  <si>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</si>
  <si>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</si>
  <si>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</si>
  <si>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</si>
  <si>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</si>
  <si>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</si>
  <si>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</si>
  <si>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</si>
  <si>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</si>
  <si>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</si>
  <si>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</si>
  <si>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</si>
  <si>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</si>
  <si>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</si>
  <si>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</si>
  <si>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</si>
  <si>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</si>
  <si>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</si>
  <si>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</si>
  <si>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</si>
  <si>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</si>
  <si>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</si>
  <si>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</si>
  <si>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</si>
  <si>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</si>
  <si>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</si>
  <si>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</si>
  <si>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</si>
  <si>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</si>
  <si>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</si>
  <si>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</si>
  <si>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</si>
  <si>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</si>
  <si>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</si>
  <si>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</si>
  <si>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</si>
  <si>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</si>
  <si>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</si>
  <si>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</si>
  <si>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</si>
  <si>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</si>
  <si>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</si>
  <si>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</si>
  <si>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</si>
  <si>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</si>
  <si>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</si>
  <si>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</si>
  <si>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</si>
  <si>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</si>
  <si>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</si>
  <si>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</si>
  <si>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</si>
  <si>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</si>
  <si>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</si>
  <si>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</si>
  <si>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</si>
  <si>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</si>
  <si>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</si>
  <si>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</si>
  <si>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</si>
  <si>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</si>
  <si>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</si>
  <si>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</si>
  <si>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</si>
  <si>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</si>
  <si>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</si>
  <si>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</si>
  <si>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</si>
  <si>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</si>
  <si>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</si>
  <si>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</si>
  <si>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</si>
  <si>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</si>
  <si>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</si>
  <si>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</si>
  <si>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</si>
  <si>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</si>
  <si>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</si>
  <si>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</si>
  <si>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</si>
  <si>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</si>
  <si>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</si>
  <si>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</si>
  <si>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</si>
  <si>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</si>
  <si>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</si>
  <si>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</si>
  <si>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</si>
  <si>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</si>
  <si>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</si>
  <si>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</si>
  <si>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</si>
  <si>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</si>
  <si>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</si>
  <si>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</si>
  <si>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</si>
  <si>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</si>
  <si>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</si>
  <si>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</si>
  <si>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</si>
  <si>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</si>
  <si>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</si>
  <si>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</si>
  <si>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</si>
  <si>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</si>
  <si>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</si>
  <si>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</si>
  <si>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</si>
  <si>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</si>
  <si>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</si>
  <si>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</si>
  <si>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</si>
  <si>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</si>
  <si>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</si>
  <si>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</si>
  <si>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</si>
  <si>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</si>
  <si>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</si>
  <si>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</si>
  <si>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</si>
  <si>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</si>
  <si>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</si>
  <si>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</si>
  <si>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</si>
  <si>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</si>
  <si>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</si>
  <si>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</si>
  <si>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</si>
  <si>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</si>
  <si>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</si>
  <si>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</si>
  <si>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</si>
  <si>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</si>
  <si>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</si>
  <si>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</si>
  <si>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</si>
  <si>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</si>
  <si>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</si>
  <si>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</si>
  <si>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</si>
  <si>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</si>
  <si>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</si>
  <si>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</si>
  <si>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</si>
  <si>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</si>
  <si>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</si>
  <si>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</si>
  <si>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</si>
  <si>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</si>
  <si>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</si>
  <si>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</si>
  <si>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</si>
  <si>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</si>
  <si>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</si>
  <si>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</si>
  <si>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</si>
  <si>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</si>
  <si>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</si>
  <si>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</si>
  <si>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</si>
  <si>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</si>
  <si>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</si>
  <si>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</si>
  <si>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</si>
  <si>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</si>
  <si>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</si>
  <si>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</si>
  <si>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</si>
  <si>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</si>
  <si>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</si>
  <si>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</si>
  <si>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</si>
  <si>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</si>
  <si>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</si>
  <si>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</si>
  <si>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</si>
  <si>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</si>
  <si>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</si>
  <si>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</si>
  <si>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</si>
  <si>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</si>
  <si>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</si>
  <si>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</si>
  <si>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</si>
  <si>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</si>
  <si>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</si>
  <si>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</si>
  <si>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</si>
  <si>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</si>
  <si>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</si>
  <si>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</si>
  <si>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</si>
  <si>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</si>
  <si>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</si>
  <si>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</si>
  <si>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</si>
  <si>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</si>
  <si>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</si>
  <si>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</si>
  <si>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</si>
  <si>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</si>
  <si>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</si>
  <si>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</si>
  <si>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</si>
  <si>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</si>
  <si>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</si>
  <si>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</si>
  <si>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</si>
  <si>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</si>
  <si>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</si>
  <si>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</si>
  <si>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</si>
  <si>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</si>
  <si>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</si>
  <si>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</si>
  <si>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</si>
  <si>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</si>
  <si>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</si>
  <si>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</si>
  <si>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</si>
  <si>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</si>
  <si>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</si>
  <si>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</si>
  <si>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</si>
  <si>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</si>
  <si>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</si>
  <si>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</si>
  <si>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</si>
  <si>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</si>
  <si>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</si>
  <si>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</si>
  <si>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</si>
  <si>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</si>
  <si>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</si>
  <si>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</si>
  <si>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</si>
  <si>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</si>
  <si>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</si>
  <si>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</si>
  <si>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</si>
  <si>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</si>
  <si>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</si>
  <si>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</si>
  <si>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</si>
  <si>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</si>
  <si>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</si>
  <si>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</si>
  <si>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</si>
  <si>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</si>
  <si>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</si>
  <si>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</si>
  <si>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</si>
  <si>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</si>
  <si>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</si>
  <si>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</si>
  <si>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</si>
  <si>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</si>
  <si>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</si>
  <si>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</si>
  <si>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</si>
  <si>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</si>
  <si>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</si>
  <si>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</si>
  <si>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</si>
  <si>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</si>
  <si>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</si>
  <si>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</si>
  <si>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</si>
  <si>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</si>
  <si>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</si>
  <si>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</si>
  <si>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</si>
  <si>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</si>
  <si>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</si>
  <si>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</si>
  <si>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</si>
  <si>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</si>
  <si>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</si>
  <si>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</si>
  <si>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</si>
  <si>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</si>
  <si>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</si>
  <si>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</si>
  <si>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</si>
  <si>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</si>
  <si>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</si>
  <si>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</si>
  <si>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</si>
  <si>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</si>
  <si>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</si>
  <si>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</si>
  <si>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</si>
  <si>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</si>
  <si>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</si>
  <si>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</si>
  <si>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</si>
  <si>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</si>
  <si>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</si>
  <si>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</si>
  <si>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</si>
  <si>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</si>
  <si>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</si>
  <si>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</si>
  <si>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</si>
  <si>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</si>
  <si>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</si>
  <si>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</si>
  <si>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</si>
  <si>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</si>
  <si>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</si>
  <si>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</si>
  <si>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</si>
  <si>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</si>
  <si>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</si>
  <si>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</si>
  <si>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</si>
  <si>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</si>
  <si>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</si>
  <si>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</si>
  <si>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</si>
  <si>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</si>
  <si>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</si>
  <si>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</si>
  <si>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</si>
  <si>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</si>
  <si>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</si>
  <si>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</si>
  <si>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</si>
  <si>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</si>
  <si>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</si>
  <si>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</si>
  <si>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</si>
  <si>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</si>
  <si>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</si>
  <si>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</si>
  <si>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</si>
  <si>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</si>
  <si>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</si>
  <si>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</si>
  <si>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</si>
  <si>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</si>
  <si>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</si>
  <si>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</si>
  <si>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</si>
  <si>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</si>
  <si>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</si>
  <si>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</si>
  <si>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</si>
  <si>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</si>
  <si>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</si>
  <si>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</si>
  <si>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</si>
  <si>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</si>
  <si>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</si>
  <si>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</si>
  <si>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</si>
  <si>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</si>
  <si>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</si>
  <si>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</si>
  <si>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</si>
  <si>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</si>
  <si>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</si>
  <si>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</si>
  <si>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</si>
  <si>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</si>
  <si>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</si>
  <si>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</si>
  <si>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</si>
  <si>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</si>
  <si>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</si>
  <si>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</si>
  <si>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</si>
  <si>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</si>
  <si>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</si>
  <si>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</si>
  <si>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</si>
  <si>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</si>
  <si>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</si>
  <si>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</si>
  <si>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</si>
  <si>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</si>
  <si>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</si>
  <si>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</si>
  <si>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</si>
  <si>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</si>
  <si>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</si>
  <si>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</si>
  <si>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</si>
  <si>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</si>
  <si>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</si>
  <si>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</si>
  <si>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</si>
  <si>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</si>
  <si>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</si>
  <si>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</si>
  <si>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</si>
  <si>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</si>
  <si>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</si>
  <si>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</si>
  <si>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</si>
  <si>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</si>
  <si>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</si>
  <si>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</si>
  <si>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</si>
  <si>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</si>
  <si>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</si>
  <si>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</si>
  <si>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</si>
  <si>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</si>
  <si>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</si>
  <si>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</si>
  <si>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</si>
  <si>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</si>
  <si>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</si>
  <si>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</si>
  <si>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</si>
  <si>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</si>
  <si>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</si>
  <si>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</si>
  <si>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</si>
  <si>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</si>
  <si>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</si>
  <si>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</si>
  <si>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</si>
  <si>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</si>
  <si>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</si>
  <si>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</si>
  <si>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</si>
  <si>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</si>
  <si>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</si>
  <si>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</si>
  <si>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</si>
  <si>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</si>
  <si>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</si>
  <si>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</si>
  <si>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</si>
  <si>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</si>
  <si>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</si>
  <si>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</si>
  <si>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</si>
  <si>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</si>
  <si>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</si>
  <si>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</si>
  <si>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</si>
  <si>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</si>
  <si>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</si>
  <si>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</si>
  <si>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</si>
  <si>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</si>
  <si>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</si>
  <si>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</si>
  <si>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</si>
  <si>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</si>
  <si>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</si>
  <si>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</si>
  <si>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</si>
  <si>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</si>
  <si>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</si>
  <si>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</si>
  <si>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</si>
  <si>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</si>
  <si>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</si>
  <si>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</si>
  <si>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</si>
  <si>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</si>
  <si>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</si>
  <si>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</si>
  <si>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</si>
  <si>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</si>
  <si>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</si>
  <si>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</si>
  <si>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</si>
  <si>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</si>
  <si>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</si>
  <si>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</si>
  <si>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</si>
  <si>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</si>
  <si>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</si>
  <si>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</si>
  <si>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</si>
  <si>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</si>
  <si>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</si>
  <si>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</si>
  <si>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</si>
  <si>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</si>
  <si>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</si>
  <si>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</si>
  <si>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</si>
  <si>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</si>
  <si>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</si>
  <si>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</si>
  <si>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</si>
  <si>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</si>
  <si>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</si>
  <si>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</si>
  <si>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</si>
  <si>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</si>
  <si>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</si>
  <si>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</si>
  <si>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</si>
  <si>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</si>
  <si>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</si>
  <si>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</si>
  <si>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</si>
  <si>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</si>
  <si>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</si>
  <si>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</si>
  <si>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</si>
  <si>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</si>
  <si>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</si>
  <si>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</si>
  <si>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</si>
  <si>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</si>
  <si>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</si>
  <si>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</si>
  <si>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</si>
  <si>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</si>
  <si>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</si>
  <si>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</si>
  <si>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</si>
  <si>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</si>
  <si>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</si>
  <si>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</si>
  <si>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</si>
  <si>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</si>
  <si>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</si>
  <si>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</si>
  <si>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</si>
  <si>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</si>
  <si>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</si>
  <si>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</si>
  <si>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</si>
  <si>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</si>
  <si>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</si>
  <si>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</si>
  <si>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</si>
  <si>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</si>
  <si>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</si>
  <si>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</si>
  <si>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</si>
  <si>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</si>
  <si>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</si>
  <si>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</si>
  <si>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</si>
  <si>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</si>
  <si>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</si>
  <si>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</si>
  <si>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</si>
  <si>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</si>
  <si>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</si>
  <si>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</si>
  <si>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</si>
  <si>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</si>
  <si>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</si>
  <si>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</si>
  <si>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</si>
  <si>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</si>
  <si>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</si>
  <si>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</si>
  <si>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</si>
  <si>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</si>
  <si>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</si>
  <si>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</si>
  <si>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</si>
  <si>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</si>
  <si>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</si>
  <si>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</si>
  <si>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</si>
  <si>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</si>
  <si>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</si>
  <si>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</si>
  <si>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</si>
  <si>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</si>
  <si>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</si>
  <si>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</si>
  <si>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</si>
  <si>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</si>
  <si>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</si>
  <si>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</si>
  <si>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</si>
  <si>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</si>
  <si>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</si>
  <si>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</si>
  <si>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</si>
  <si>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</si>
  <si>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</si>
  <si>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</si>
  <si>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</si>
  <si>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</si>
  <si>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</si>
  <si>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</si>
  <si>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</si>
  <si>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</si>
  <si>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</si>
  <si>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</si>
  <si>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</si>
  <si>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</si>
  <si>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</si>
  <si>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</si>
  <si>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</si>
  <si>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</si>
  <si>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</si>
  <si>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</si>
  <si>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</si>
  <si>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</si>
  <si>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</si>
  <si>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</si>
  <si>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</si>
  <si>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</si>
  <si>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</si>
  <si>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</si>
  <si>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</si>
  <si>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</si>
  <si>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</si>
  <si>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</si>
  <si>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</si>
  <si>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</si>
  <si>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</si>
  <si>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</si>
  <si>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</si>
  <si>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</si>
  <si>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</si>
  <si>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</si>
  <si>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</si>
  <si>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</si>
  <si>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</si>
  <si>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</si>
  <si>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</si>
  <si>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</si>
  <si>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</si>
  <si>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</si>
  <si>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</si>
  <si>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</si>
  <si>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</si>
  <si>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</si>
  <si>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</si>
  <si>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</si>
  <si>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</si>
  <si>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</si>
  <si>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</si>
  <si>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</si>
  <si>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</si>
  <si>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</si>
  <si>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</si>
  <si>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</si>
  <si>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</si>
  <si>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</si>
  <si>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</si>
  <si>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</si>
  <si>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</si>
  <si>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</si>
  <si>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</si>
  <si>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</si>
  <si>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</si>
  <si>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</si>
  <si>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</si>
  <si>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</si>
  <si>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</si>
  <si>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</si>
  <si>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</si>
  <si>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</si>
  <si>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</si>
  <si>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</si>
  <si>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</si>
  <si>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</si>
  <si>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</si>
  <si>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</si>
  <si>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</si>
  <si>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</si>
  <si>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</si>
  <si>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</si>
  <si>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</si>
  <si>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</si>
  <si>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</si>
  <si>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</si>
  <si>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</si>
  <si>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</si>
  <si>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</si>
  <si>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</si>
  <si>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</si>
  <si>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</si>
  <si>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</si>
  <si>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</si>
  <si>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</si>
  <si>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</si>
  <si>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</si>
  <si>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</si>
  <si>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</si>
  <si>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</si>
  <si>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</si>
  <si>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</si>
  <si>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</si>
  <si>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</si>
  <si>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</si>
  <si>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</si>
  <si>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</si>
  <si>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</si>
  <si>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</si>
  <si>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</si>
  <si>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</si>
  <si>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</si>
  <si>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</si>
  <si>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</si>
  <si>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</si>
  <si>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</si>
  <si>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</si>
  <si>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</si>
  <si>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</si>
  <si>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</si>
  <si>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</si>
  <si>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</si>
  <si>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</si>
  <si>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</si>
  <si>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</si>
  <si>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</si>
  <si>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</si>
  <si>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</si>
  <si>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</si>
  <si>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</si>
  <si>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</si>
  <si>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</si>
  <si>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</si>
  <si>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</si>
  <si>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</si>
  <si>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</si>
  <si>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</si>
  <si>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</si>
  <si>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</si>
  <si>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</si>
  <si>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</si>
  <si>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</si>
  <si>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</si>
  <si>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</si>
  <si>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</si>
  <si>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</si>
  <si>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</si>
  <si>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</si>
  <si>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</si>
  <si>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</si>
  <si>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</si>
  <si>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</si>
  <si>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</si>
  <si>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</si>
  <si>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</si>
  <si>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</si>
  <si>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</si>
  <si>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</si>
  <si>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</si>
  <si>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</si>
  <si>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</si>
  <si>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</si>
  <si>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</si>
  <si>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</si>
  <si>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</si>
  <si>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</si>
  <si>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</si>
  <si>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</si>
  <si>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</si>
  <si>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</si>
  <si>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</si>
  <si>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</si>
  <si>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</si>
  <si>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</si>
  <si>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</si>
  <si>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</si>
  <si>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</si>
  <si>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</si>
  <si>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</si>
  <si>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</si>
  <si>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</si>
  <si>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</si>
  <si>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</si>
  <si>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</si>
  <si>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</si>
  <si>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</si>
  <si>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</si>
  <si>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</si>
  <si>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</si>
  <si>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</si>
  <si>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</si>
  <si>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</si>
  <si>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</si>
  <si>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</si>
  <si>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</si>
  <si>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</si>
  <si>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</si>
  <si>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</si>
  <si>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</si>
  <si>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</si>
  <si>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</si>
  <si>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</si>
  <si>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</si>
  <si>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</si>
  <si>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</si>
  <si>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</si>
  <si>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</si>
  <si>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</si>
  <si>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</si>
  <si>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</si>
  <si>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</si>
  <si>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</si>
  <si>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</si>
  <si>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</si>
  <si>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</si>
  <si>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</si>
  <si>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</si>
  <si>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</si>
  <si>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</si>
  <si>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</si>
  <si>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</si>
  <si>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</si>
  <si>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</si>
  <si>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</si>
  <si>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</si>
  <si>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</si>
  <si>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</si>
  <si>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</si>
  <si>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</si>
  <si>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</si>
  <si>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</si>
  <si>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</si>
  <si>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</si>
  <si>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</si>
  <si>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</si>
  <si>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</si>
  <si>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</si>
  <si>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</si>
  <si>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</si>
  <si>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</si>
  <si>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</si>
  <si>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</si>
  <si>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</si>
  <si>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</si>
  <si>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</si>
  <si>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</si>
  <si>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</si>
  <si>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</si>
  <si>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</si>
  <si>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</si>
  <si>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</si>
  <si>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</si>
  <si>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</si>
  <si>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</si>
  <si>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</si>
  <si>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</si>
  <si>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</si>
  <si>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</si>
  <si>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</si>
  <si>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</si>
  <si>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</si>
  <si>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</si>
  <si>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</si>
  <si>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</si>
  <si>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</si>
  <si>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</si>
  <si>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</si>
  <si>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</si>
  <si>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</si>
  <si>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</si>
  <si>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</si>
  <si>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</si>
  <si>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</si>
  <si>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</si>
  <si>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</si>
  <si>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</si>
  <si>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</si>
  <si>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</si>
  <si>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</si>
  <si>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</si>
  <si>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</si>
  <si>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</si>
  <si>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</si>
  <si>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</si>
  <si>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</si>
  <si>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</si>
  <si>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</si>
  <si>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</si>
  <si>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</si>
  <si>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</si>
  <si>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</si>
  <si>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</si>
  <si>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</si>
  <si>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</si>
  <si>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</si>
  <si>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</si>
  <si>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</si>
  <si>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</si>
  <si>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</si>
  <si>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</si>
  <si>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</si>
  <si>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</si>
  <si>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</si>
  <si>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</si>
  <si>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</si>
  <si>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</si>
  <si>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</si>
  <si>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</si>
  <si>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</si>
  <si>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</si>
  <si>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</si>
  <si>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</si>
  <si>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</si>
  <si>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</si>
  <si>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</si>
  <si>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</si>
  <si>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</si>
  <si>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</si>
  <si>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</si>
  <si>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</si>
  <si>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</si>
  <si>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</si>
  <si>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</si>
  <si>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</si>
  <si>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</si>
  <si>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</si>
  <si>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</si>
  <si>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</si>
  <si>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</si>
  <si>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</si>
  <si>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</si>
  <si>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</si>
  <si>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</si>
  <si>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</si>
  <si>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</si>
  <si>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</si>
  <si>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</si>
  <si>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</si>
  <si>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</si>
  <si>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</si>
  <si>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</si>
  <si>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</si>
  <si>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</si>
  <si>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</si>
  <si>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</si>
  <si>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</si>
  <si>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</si>
  <si>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</si>
  <si>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</si>
  <si>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</si>
  <si>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</si>
  <si>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</si>
  <si>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</si>
  <si>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</si>
  <si>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</si>
  <si>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</si>
  <si>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</si>
  <si>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</si>
  <si>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</si>
  <si>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</si>
  <si>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</si>
  <si>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</si>
  <si>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</si>
  <si>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</si>
  <si>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</si>
  <si>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</si>
  <si>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</si>
  <si>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</si>
  <si>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</si>
  <si>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</si>
  <si>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</si>
  <si>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</si>
  <si>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</si>
  <si>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</si>
  <si>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</si>
  <si>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</si>
  <si>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</si>
  <si>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</si>
  <si>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</si>
  <si>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</si>
  <si>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</si>
  <si>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</si>
  <si>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</si>
  <si>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</si>
  <si>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</si>
  <si>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</si>
  <si>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</si>
  <si>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</si>
  <si>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</si>
  <si>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</si>
  <si>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</si>
  <si>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</si>
  <si>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</si>
  <si>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</si>
  <si>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</si>
  <si>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</si>
  <si>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</si>
  <si>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</si>
  <si>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</si>
  <si>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</si>
  <si>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</si>
  <si>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</si>
  <si>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</si>
  <si>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</si>
  <si>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</si>
  <si>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</si>
  <si>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</si>
  <si>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</si>
  <si>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</si>
  <si>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</si>
  <si>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</si>
  <si>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</si>
  <si>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</si>
  <si>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</si>
  <si>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</si>
  <si>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</si>
  <si>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</si>
  <si>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</si>
  <si>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</si>
  <si>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</si>
  <si>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</si>
  <si>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</si>
  <si>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</si>
  <si>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</si>
  <si>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</si>
  <si>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</si>
  <si>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</si>
  <si>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</si>
  <si>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</si>
  <si>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</si>
  <si>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</si>
  <si>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</si>
  <si>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</si>
  <si>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</si>
  <si>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</si>
  <si>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</si>
  <si>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</si>
  <si>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</si>
  <si>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</si>
  <si>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</si>
  <si>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</si>
  <si>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</si>
  <si>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</si>
  <si>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</si>
  <si>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</si>
  <si>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</si>
  <si>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</si>
  <si>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</si>
  <si>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</si>
  <si>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</si>
  <si>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</si>
  <si>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</si>
  <si>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</si>
  <si>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</si>
  <si>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</si>
  <si>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</si>
  <si>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</si>
  <si>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</si>
  <si>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</si>
  <si>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</si>
  <si>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</si>
  <si>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</si>
  <si>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</si>
  <si>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</si>
  <si>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</si>
  <si>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</si>
  <si>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</si>
  <si>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</si>
  <si>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</si>
  <si>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</si>
  <si>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</si>
  <si>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</si>
  <si>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</si>
  <si>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</si>
  <si>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</si>
  <si>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</si>
  <si>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</si>
  <si>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</si>
  <si>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</si>
  <si>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</si>
  <si>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</si>
  <si>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</si>
  <si>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</si>
  <si>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</si>
  <si>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</si>
  <si>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</si>
  <si>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</si>
  <si>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</si>
  <si>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</si>
  <si>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</si>
  <si>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</si>
  <si>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</si>
  <si>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</si>
  <si>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</si>
  <si>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</si>
  <si>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</si>
  <si>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</si>
  <si>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</si>
  <si>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</si>
  <si>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</si>
  <si>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</si>
  <si>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</si>
  <si>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</si>
  <si>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</si>
  <si>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</si>
  <si>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</si>
  <si>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</si>
  <si>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</si>
  <si>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</si>
  <si>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</si>
  <si>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</si>
  <si>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</si>
  <si>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</si>
  <si>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</si>
  <si>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</si>
  <si>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</si>
  <si>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</si>
  <si>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</si>
  <si>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</si>
  <si>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</si>
  <si>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</si>
  <si>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</si>
  <si>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</si>
  <si>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</si>
  <si>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</si>
  <si>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</si>
  <si>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</si>
  <si>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</si>
  <si>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</si>
  <si>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</si>
  <si>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</si>
  <si>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</si>
  <si>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</si>
  <si>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</si>
  <si>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</si>
  <si>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</si>
  <si>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</si>
  <si>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</si>
  <si>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</si>
  <si>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</si>
  <si>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</si>
  <si>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</si>
  <si>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</si>
  <si>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</si>
  <si>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</si>
  <si>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</si>
  <si>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</si>
  <si>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</si>
  <si>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</si>
  <si>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</si>
  <si>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</si>
  <si>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</si>
  <si>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</si>
  <si>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</si>
  <si>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</si>
  <si>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</si>
  <si>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</si>
  <si>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</si>
  <si>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</si>
  <si>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</si>
  <si>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</si>
  <si>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</si>
  <si>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</si>
  <si>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</si>
  <si>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</si>
  <si>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</si>
  <si>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</si>
  <si>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</si>
  <si>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</si>
  <si>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</si>
  <si>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</si>
  <si>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</si>
  <si>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</si>
  <si>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</si>
  <si>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</si>
  <si>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</si>
  <si>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</si>
  <si>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</si>
  <si>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</si>
  <si>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</si>
  <si>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</si>
  <si>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</si>
  <si>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</si>
  <si>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</si>
  <si>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</si>
  <si>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</si>
  <si>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</si>
  <si>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</si>
  <si>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</si>
  <si>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</si>
  <si>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</si>
  <si>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</si>
  <si>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</si>
  <si>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</si>
  <si>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</si>
  <si>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</si>
  <si>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</si>
  <si>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</si>
  <si>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</si>
  <si>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</si>
  <si>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</si>
  <si>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</si>
  <si>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</si>
  <si>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</si>
  <si>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</si>
  <si>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</si>
  <si>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</si>
  <si>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</si>
  <si>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</si>
  <si>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</si>
  <si>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</si>
  <si>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</si>
  <si>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</si>
  <si>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</si>
  <si>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</si>
  <si>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</si>
  <si>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</si>
  <si>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</si>
  <si>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</si>
  <si>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</si>
  <si>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</si>
  <si>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</si>
  <si>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</si>
  <si>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</si>
  <si>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</si>
  <si>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</si>
  <si>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</si>
  <si>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</si>
  <si>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</si>
  <si>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</si>
  <si>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</si>
  <si>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</si>
  <si>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</si>
  <si>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</si>
  <si>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</si>
  <si>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</si>
  <si>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</si>
  <si>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</si>
  <si>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</si>
  <si>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</si>
  <si>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</si>
  <si>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</si>
  <si>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</si>
  <si>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</si>
  <si>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</si>
  <si>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</si>
  <si>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</si>
  <si>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</si>
  <si>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</si>
  <si>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</si>
  <si>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</si>
  <si>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</si>
  <si>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</si>
  <si>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</si>
  <si>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</si>
  <si>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</si>
  <si>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</si>
  <si>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</si>
  <si>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</si>
  <si>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</si>
  <si>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</si>
  <si>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</si>
  <si>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</si>
  <si>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</si>
  <si>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</si>
  <si>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</si>
  <si>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</si>
  <si>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</si>
  <si>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</si>
  <si>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</si>
  <si>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</si>
  <si>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</si>
  <si>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</si>
  <si>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</si>
  <si>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</si>
  <si>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</si>
  <si>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</si>
  <si>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</si>
  <si>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</si>
  <si>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</si>
  <si>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</si>
  <si>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</si>
  <si>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</si>
  <si>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</si>
  <si>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</si>
  <si>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</si>
  <si>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</si>
  <si>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</si>
  <si>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</si>
  <si>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</si>
  <si>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</si>
  <si>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</si>
  <si>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</si>
  <si>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</si>
  <si>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</si>
  <si>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</si>
  <si>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</si>
  <si>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</si>
  <si>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</si>
  <si>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</si>
  <si>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</si>
  <si>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</si>
  <si>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</si>
  <si>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</si>
  <si>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</si>
  <si>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</si>
  <si>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</si>
  <si>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</si>
  <si>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</si>
  <si>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</si>
  <si>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</si>
  <si>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</si>
  <si>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</si>
  <si>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</si>
  <si>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</si>
  <si>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</si>
  <si>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</si>
  <si>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</si>
  <si>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</si>
  <si>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</si>
  <si>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</si>
  <si>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</si>
  <si>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</si>
  <si>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</si>
  <si>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</si>
  <si>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</si>
  <si>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</si>
  <si>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</si>
  <si>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</si>
  <si>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</si>
  <si>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</si>
  <si>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</si>
  <si>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</si>
  <si>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</si>
  <si>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</si>
  <si>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</si>
  <si>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</si>
  <si>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</si>
  <si>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</si>
  <si>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</si>
  <si>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</si>
  <si>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</si>
  <si>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</si>
  <si>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</si>
  <si>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</si>
  <si>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</si>
  <si>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</si>
  <si>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</si>
  <si>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</si>
  <si>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</si>
  <si>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</si>
  <si>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</si>
  <si>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</si>
  <si>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</si>
  <si>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</si>
  <si>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</si>
  <si>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</si>
  <si>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</si>
  <si>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</si>
  <si>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</si>
  <si>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</si>
  <si>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</si>
  <si>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</si>
  <si>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</si>
  <si>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</si>
  <si>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</si>
  <si>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</si>
  <si>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</si>
  <si>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</si>
  <si>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</si>
  <si>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</si>
  <si>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</si>
  <si>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</si>
  <si>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</si>
  <si>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</si>
  <si>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</si>
  <si>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</si>
  <si>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</si>
  <si>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</si>
  <si>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</si>
  <si>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</si>
  <si>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</si>
  <si>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</si>
  <si>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</si>
  <si>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</si>
  <si>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</si>
  <si>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</si>
  <si>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</si>
  <si>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</si>
  <si>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</si>
  <si>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</si>
  <si>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</si>
  <si>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</si>
  <si>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</si>
  <si>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</si>
  <si>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</si>
  <si>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</si>
  <si>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</si>
  <si>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</si>
  <si>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</si>
  <si>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</si>
  <si>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</si>
  <si>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</si>
  <si>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</si>
  <si>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</si>
  <si>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</si>
  <si>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</si>
  <si>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</si>
  <si>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</si>
  <si>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</si>
  <si>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</si>
  <si>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</si>
  <si>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</si>
  <si>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</si>
  <si>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</si>
  <si>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</si>
  <si>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</si>
  <si>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</si>
  <si>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</si>
  <si>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</si>
  <si>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</si>
  <si>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</si>
  <si>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</si>
  <si>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</si>
  <si>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</si>
  <si>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</si>
  <si>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</si>
  <si>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</si>
  <si>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</si>
  <si>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</si>
  <si>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</si>
  <si>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</si>
  <si>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</si>
  <si>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</si>
  <si>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</si>
  <si>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</si>
  <si>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</si>
  <si>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</si>
  <si>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</si>
  <si>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</si>
  <si>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</si>
  <si>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</si>
  <si>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</si>
  <si>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</si>
  <si>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</si>
  <si>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</si>
  <si>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</si>
  <si>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</si>
  <si>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</si>
  <si>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</si>
  <si>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</si>
  <si>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</si>
  <si>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</si>
  <si>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</si>
  <si>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</si>
  <si>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</si>
  <si>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</si>
  <si>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</si>
  <si>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</si>
  <si>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</si>
  <si>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</si>
  <si>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</si>
  <si>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</si>
  <si>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</si>
  <si>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</si>
  <si>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</si>
  <si>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</si>
  <si>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</si>
  <si>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</si>
  <si>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</si>
  <si>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</si>
  <si>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</si>
  <si>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</si>
  <si>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</si>
  <si>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</si>
  <si>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</si>
  <si>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</si>
  <si>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</si>
  <si>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</si>
  <si>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</si>
  <si>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</si>
  <si>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</si>
  <si>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</si>
  <si>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</si>
  <si>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</si>
  <si>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</si>
  <si>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</si>
  <si>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</si>
  <si>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</si>
  <si>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</si>
  <si>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</si>
  <si>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</si>
  <si>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</si>
  <si>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</si>
  <si>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</si>
  <si>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</si>
  <si>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</si>
  <si>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</si>
  <si>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</si>
  <si>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</si>
  <si>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</si>
  <si>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</si>
  <si>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</si>
  <si>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</si>
  <si>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</si>
  <si>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</si>
  <si>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</si>
  <si>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</si>
  <si>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</si>
  <si>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</si>
  <si>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</si>
  <si>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</si>
  <si>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</si>
  <si>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</si>
  <si>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</si>
  <si>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</si>
  <si>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</si>
  <si>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</si>
  <si>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</si>
  <si>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</si>
  <si>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</si>
  <si>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</si>
  <si>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</si>
  <si>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</si>
  <si>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</si>
  <si>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</si>
  <si>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</si>
  <si>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</si>
  <si>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</si>
  <si>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</si>
  <si>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</si>
  <si>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</si>
  <si>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</si>
  <si>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</si>
  <si>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</si>
  <si>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</si>
  <si>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</si>
  <si>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</si>
  <si>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</si>
  <si>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</si>
  <si>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</si>
  <si>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</si>
  <si>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</si>
  <si>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</si>
  <si>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</si>
  <si>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</si>
  <si>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</si>
  <si>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</si>
  <si>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</si>
  <si>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</si>
  <si>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</si>
  <si>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</si>
  <si>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</si>
  <si>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</si>
  <si>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</si>
  <si>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</si>
  <si>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</si>
  <si>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</si>
  <si>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</si>
  <si>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</si>
  <si>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</si>
  <si>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</si>
  <si>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</si>
  <si>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</si>
  <si>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</si>
  <si>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</si>
  <si>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</si>
  <si>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</si>
  <si>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</si>
  <si>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</si>
  <si>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</si>
  <si>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</si>
  <si>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</si>
  <si>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</si>
  <si>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</si>
  <si>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</si>
  <si>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</si>
  <si>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</si>
  <si>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</si>
  <si>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</si>
  <si>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</si>
  <si>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</si>
  <si>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</si>
  <si>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</si>
  <si>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</si>
  <si>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</si>
  <si>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</si>
  <si>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</si>
  <si>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</si>
  <si>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</si>
  <si>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</si>
  <si>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</si>
  <si>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</si>
  <si>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</si>
  <si>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</si>
  <si>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</si>
  <si>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</si>
  <si>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</si>
  <si>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</si>
  <si>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</si>
  <si>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</si>
  <si>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</si>
  <si>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</si>
  <si>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</si>
  <si>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</si>
  <si>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</si>
  <si>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</si>
  <si>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</si>
  <si>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</si>
  <si>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</si>
  <si>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</si>
  <si>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</si>
  <si>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</si>
  <si>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</si>
  <si>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</si>
  <si>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</si>
  <si>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</si>
  <si>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</si>
  <si>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</si>
  <si>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</si>
  <si>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</si>
  <si>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</si>
  <si>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</si>
  <si>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</si>
  <si>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</si>
  <si>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</si>
  <si>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</si>
  <si>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</si>
  <si>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</si>
  <si>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</si>
  <si>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</si>
  <si>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</si>
  <si>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</si>
  <si>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</si>
  <si>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</si>
  <si>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</si>
  <si>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</si>
  <si>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</si>
  <si>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</si>
  <si>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</si>
  <si>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</si>
  <si>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</si>
  <si>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</si>
  <si>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</si>
  <si>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</si>
  <si>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</si>
  <si>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</si>
  <si>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</si>
  <si>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</si>
  <si>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</si>
  <si>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</si>
  <si>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</si>
  <si>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</si>
  <si>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</si>
  <si>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</si>
  <si>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</si>
  <si>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</si>
  <si>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</si>
  <si>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</si>
  <si>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</si>
  <si>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</si>
  <si>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</si>
  <si>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</si>
  <si>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</si>
  <si>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</si>
  <si>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</si>
  <si>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</si>
  <si>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</si>
  <si>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</si>
  <si>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</si>
  <si>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</si>
  <si>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</si>
  <si>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</si>
  <si>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</si>
  <si>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</si>
  <si>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</si>
  <si>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</si>
  <si>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</si>
  <si>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</si>
  <si>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</si>
  <si>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</si>
  <si>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</si>
  <si>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</si>
  <si>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</si>
  <si>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</si>
  <si>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</si>
  <si>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</si>
  <si>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</si>
  <si>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</si>
  <si>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</si>
  <si>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</si>
  <si>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</si>
  <si>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</si>
  <si>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</si>
  <si>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</si>
  <si>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</si>
  <si>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</si>
  <si>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</si>
  <si>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</si>
  <si>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</si>
  <si>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</si>
  <si>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</si>
  <si>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</si>
  <si>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</si>
  <si>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</si>
  <si>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</si>
  <si>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</si>
  <si>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</si>
  <si>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</si>
  <si>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</si>
  <si>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</si>
  <si>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</si>
  <si>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</si>
  <si>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</si>
  <si>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</si>
  <si>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</si>
  <si>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</si>
  <si>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</si>
  <si>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</si>
  <si>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</si>
  <si>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</si>
  <si>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</si>
  <si>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</si>
  <si>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</si>
  <si>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</si>
  <si>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</si>
  <si>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</si>
  <si>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</si>
  <si>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</si>
  <si>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</si>
  <si>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</si>
  <si>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</si>
  <si>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</si>
  <si>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</si>
  <si>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</si>
  <si>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</si>
  <si>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</si>
  <si>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</si>
  <si>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</si>
  <si>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</si>
  <si>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</si>
  <si>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</si>
  <si>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</si>
  <si>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</si>
  <si>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</si>
  <si>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</si>
  <si>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</si>
  <si>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</si>
  <si>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</si>
  <si>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</si>
  <si>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</si>
  <si>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</si>
  <si>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</si>
  <si>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</si>
  <si>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</si>
  <si>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</si>
  <si>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</si>
  <si>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</si>
  <si>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</si>
  <si>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</si>
  <si>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</si>
  <si>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</si>
  <si>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</si>
  <si>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</si>
  <si>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</si>
  <si>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</si>
  <si>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</si>
  <si>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</si>
  <si>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</si>
  <si>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</si>
  <si>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</si>
  <si>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</si>
  <si>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</si>
  <si>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</si>
  <si>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</si>
  <si>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</si>
  <si>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</si>
  <si>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</si>
  <si>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</si>
  <si>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</si>
  <si>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</si>
  <si>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</si>
  <si>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</si>
  <si>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</si>
  <si>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</si>
  <si>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</si>
  <si>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</si>
  <si>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</si>
  <si>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</si>
  <si>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</si>
  <si>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</si>
  <si>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</si>
  <si>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</si>
  <si>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</si>
  <si>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</si>
  <si>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</si>
  <si>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</si>
  <si>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</si>
  <si>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</si>
  <si>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</si>
  <si>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</si>
  <si>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</si>
  <si>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</si>
  <si>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</si>
  <si>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</si>
  <si>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</si>
  <si>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</si>
  <si>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</si>
  <si>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</si>
  <si>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</si>
  <si>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</si>
  <si>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</si>
  <si>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</si>
  <si>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</si>
  <si>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</si>
  <si>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</si>
  <si>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</si>
  <si>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</si>
  <si>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</si>
  <si>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</si>
  <si>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</si>
  <si>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</si>
  <si>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</si>
  <si>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</si>
  <si>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</si>
  <si>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</si>
  <si>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</si>
  <si>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</si>
  <si>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</si>
  <si>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</si>
  <si>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</si>
  <si>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</si>
  <si>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</si>
  <si>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</si>
  <si>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</si>
  <si>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</si>
  <si>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</si>
  <si>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</si>
  <si>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</si>
  <si>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</si>
  <si>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</si>
  <si>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</si>
  <si>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</si>
  <si>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</si>
  <si>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</si>
  <si>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</si>
  <si>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</si>
  <si>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</si>
  <si>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</si>
  <si>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</si>
  <si>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</si>
  <si>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</si>
  <si>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</si>
  <si>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</si>
  <si>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</si>
  <si>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</si>
  <si>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</si>
  <si>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</si>
  <si>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</si>
  <si>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</si>
  <si>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</si>
  <si>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</si>
  <si>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</si>
  <si>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</si>
  <si>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</si>
  <si>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</si>
  <si>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</si>
  <si>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</si>
  <si>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</si>
  <si>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</si>
  <si>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</si>
  <si>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</si>
  <si>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</si>
  <si>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</si>
  <si>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</si>
  <si>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</si>
  <si>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</si>
  <si>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</si>
  <si>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</si>
  <si>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</si>
  <si>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</si>
  <si>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</si>
  <si>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</si>
  <si>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</si>
  <si>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</si>
  <si>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</si>
  <si>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</si>
  <si>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</si>
  <si>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</si>
  <si>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</si>
  <si>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</si>
  <si>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</si>
  <si>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</si>
  <si>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</si>
  <si>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</si>
  <si>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</si>
  <si>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</si>
  <si>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</si>
  <si>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</si>
  <si>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</si>
  <si>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</si>
  <si>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</si>
  <si>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</si>
  <si>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</si>
  <si>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</si>
  <si>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</si>
  <si>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</si>
  <si>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</si>
  <si>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</si>
  <si>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</si>
  <si>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</si>
  <si>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</si>
  <si>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</si>
  <si>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</si>
  <si>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</si>
  <si>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</si>
  <si>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</si>
  <si>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</si>
  <si>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</si>
  <si>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</si>
  <si>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</si>
  <si>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</si>
  <si>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</si>
  <si>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</si>
  <si>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</si>
  <si>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</si>
  <si>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</si>
  <si>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</si>
  <si>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</si>
  <si>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</si>
  <si>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</si>
  <si>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</si>
  <si>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</si>
  <si>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</si>
  <si>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</si>
  <si>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</si>
  <si>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</si>
  <si>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</si>
  <si>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</si>
  <si>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</si>
  <si>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</si>
  <si>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</si>
  <si>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</si>
  <si>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</si>
  <si>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</si>
  <si>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</si>
  <si>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</si>
  <si>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</si>
  <si>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</si>
  <si>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</si>
  <si>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</si>
  <si>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</si>
  <si>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</si>
  <si>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</si>
  <si>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</si>
  <si>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</si>
  <si>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</si>
  <si>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</si>
  <si>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</si>
  <si>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</si>
  <si>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</si>
  <si>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</si>
  <si>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</si>
  <si>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</si>
  <si>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</si>
  <si>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</si>
  <si>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</si>
  <si>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</si>
  <si>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</si>
  <si>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</si>
  <si>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</si>
  <si>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</si>
  <si>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</si>
  <si>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</si>
  <si>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</si>
  <si>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</si>
  <si>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</si>
  <si>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</si>
  <si>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</si>
  <si>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</si>
  <si>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</si>
  <si>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</si>
  <si>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</si>
  <si>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</si>
  <si>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</si>
  <si>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</si>
  <si>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</si>
  <si>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</si>
  <si>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</si>
  <si>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</si>
  <si>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</si>
  <si>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</si>
  <si>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</si>
  <si>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</si>
  <si>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</si>
  <si>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</si>
  <si>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</si>
  <si>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</si>
  <si>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</si>
  <si>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</si>
  <si>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</si>
  <si>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</si>
  <si>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</si>
  <si>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</si>
  <si>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</si>
  <si>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</si>
  <si>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</si>
  <si>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</si>
  <si>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</si>
  <si>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</si>
  <si>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</si>
  <si>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</si>
  <si>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</si>
  <si>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</si>
  <si>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</si>
  <si>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</si>
  <si>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</si>
  <si>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</si>
  <si>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</si>
  <si>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</si>
  <si>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</si>
  <si>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</si>
  <si>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</si>
  <si>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</si>
  <si>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</si>
  <si>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</si>
  <si>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</si>
  <si>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</si>
  <si>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</si>
  <si>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</si>
  <si>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</si>
  <si>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</si>
  <si>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</si>
  <si>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</si>
  <si>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</si>
  <si>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</si>
  <si>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</si>
  <si>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</si>
  <si>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</si>
  <si>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</si>
  <si>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</si>
  <si>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</si>
  <si>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</si>
  <si>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</si>
  <si>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</si>
  <si>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</si>
  <si>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</si>
  <si>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</si>
  <si>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</si>
  <si>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</si>
  <si>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</si>
  <si>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</si>
  <si>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</si>
  <si>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</si>
  <si>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</si>
  <si>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</si>
  <si>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</si>
  <si>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</si>
  <si>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</si>
  <si>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</si>
  <si>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</si>
  <si>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</si>
  <si>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</si>
  <si>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</si>
  <si>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</si>
  <si>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</si>
  <si>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</si>
  <si>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</si>
  <si>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</si>
  <si>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</si>
  <si>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</si>
  <si>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</si>
  <si>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</si>
  <si>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</si>
  <si>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</si>
  <si>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</si>
  <si>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</si>
  <si>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</si>
  <si>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</si>
  <si>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</si>
  <si>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</si>
  <si>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</si>
  <si>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</si>
  <si>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</si>
  <si>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</si>
  <si>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</si>
  <si>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</si>
  <si>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</si>
  <si>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</si>
  <si>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</si>
  <si>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</si>
  <si>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</si>
  <si>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</si>
  <si>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</si>
  <si>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</si>
  <si>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</si>
  <si>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</si>
  <si>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</si>
  <si>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</si>
  <si>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</si>
  <si>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</si>
  <si>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</si>
  <si>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</si>
  <si>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</si>
  <si>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</si>
  <si>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</si>
  <si>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</si>
  <si>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</si>
  <si>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</si>
  <si>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</si>
  <si>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</si>
  <si>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</si>
  <si>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</si>
  <si>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</si>
  <si>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</si>
  <si>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</si>
  <si>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</si>
  <si>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</si>
  <si>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</si>
  <si>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</si>
  <si>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</si>
  <si>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</si>
  <si>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</si>
  <si>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</si>
  <si>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</si>
  <si>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</si>
  <si>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</si>
  <si>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</si>
  <si>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</si>
  <si>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</si>
  <si>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</si>
  <si>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</si>
  <si>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</si>
  <si>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</si>
  <si>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</si>
  <si>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</si>
  <si>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</si>
  <si>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</si>
  <si>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</si>
  <si>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</si>
  <si>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</si>
  <si>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</si>
  <si>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</si>
  <si>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</si>
  <si>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</si>
  <si>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</si>
  <si>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</si>
  <si>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</si>
  <si>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</si>
  <si>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</si>
  <si>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</si>
  <si>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</si>
  <si>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</si>
  <si>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</si>
  <si>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</si>
  <si>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</si>
  <si>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</si>
  <si>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</si>
  <si>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</si>
  <si>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</si>
  <si>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</si>
  <si>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</si>
  <si>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</si>
  <si>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</si>
  <si>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</si>
  <si>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</si>
  <si>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</si>
  <si>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</si>
  <si>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</si>
  <si>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</si>
  <si>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</si>
  <si>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</si>
  <si>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</si>
  <si>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</si>
  <si>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</si>
  <si>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</si>
  <si>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</si>
  <si>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</si>
  <si>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</si>
  <si>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</si>
  <si>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</si>
  <si>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</si>
  <si>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</si>
  <si>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</si>
  <si>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</si>
  <si>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</si>
  <si>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</si>
  <si>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</si>
  <si>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</si>
  <si>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</si>
  <si>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</si>
  <si>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</si>
  <si>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</si>
  <si>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</si>
  <si>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</si>
  <si>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</si>
  <si>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</si>
  <si>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</si>
  <si>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</si>
  <si>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</si>
  <si>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</si>
  <si>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</si>
  <si>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</si>
  <si>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</si>
  <si>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</si>
  <si>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</si>
  <si>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</si>
  <si>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</si>
  <si>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</si>
  <si>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</si>
  <si>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</si>
  <si>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</si>
  <si>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</si>
  <si>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</si>
  <si>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</si>
  <si>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</si>
  <si>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</si>
  <si>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</si>
  <si>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</si>
  <si>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</si>
  <si>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</si>
  <si>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</si>
  <si>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</si>
  <si>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</si>
  <si>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</si>
  <si>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</si>
  <si>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</si>
  <si>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</si>
  <si>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</si>
  <si>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</si>
  <si>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</si>
  <si>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</si>
  <si>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</si>
  <si>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</si>
  <si>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</si>
  <si>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</si>
  <si>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</si>
  <si>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</si>
  <si>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</si>
  <si>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</si>
  <si>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</si>
  <si>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</si>
  <si>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</si>
  <si>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</si>
  <si>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</si>
  <si>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</si>
  <si>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</si>
  <si>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</si>
  <si>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</si>
  <si>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</si>
  <si>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</si>
  <si>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</si>
  <si>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</si>
  <si>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</si>
  <si>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</si>
  <si>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</si>
  <si>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</si>
  <si>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</si>
  <si>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</si>
  <si>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</si>
  <si>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</si>
  <si>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</si>
  <si>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</si>
  <si>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</si>
  <si>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</si>
  <si>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</si>
  <si>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</si>
  <si>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</si>
  <si>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</si>
  <si>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</si>
  <si>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</si>
  <si>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</si>
  <si>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</si>
  <si>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</si>
  <si>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</si>
  <si>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</si>
  <si>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</si>
  <si>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</si>
  <si>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</si>
  <si>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</si>
  <si>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</si>
  <si>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</si>
  <si>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</si>
  <si>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</si>
  <si>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</si>
  <si>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</si>
  <si>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</si>
  <si>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</si>
  <si>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</si>
  <si>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</si>
  <si>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</si>
  <si>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</si>
  <si>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</si>
  <si>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</si>
  <si>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</si>
  <si>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</si>
  <si>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</si>
  <si>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</si>
  <si>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</si>
  <si>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</si>
  <si>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</si>
  <si>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</si>
  <si>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</si>
  <si>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</si>
  <si>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</si>
  <si>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</si>
  <si>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</si>
  <si>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</si>
  <si>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</si>
  <si>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</si>
  <si>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</si>
  <si>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</si>
  <si>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</si>
  <si>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</si>
  <si>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</si>
  <si>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</si>
  <si>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</si>
  <si>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</si>
  <si>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</si>
  <si>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</si>
  <si>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</si>
  <si>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</si>
  <si>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</si>
  <si>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</si>
  <si>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</si>
  <si>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</si>
  <si>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</si>
  <si>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</si>
  <si>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</si>
  <si>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</si>
  <si>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</si>
  <si>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</si>
  <si>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</si>
  <si>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</si>
  <si>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</si>
  <si>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</si>
  <si>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</si>
  <si>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</si>
  <si>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</si>
  <si>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</si>
  <si>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</si>
  <si>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</si>
  <si>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</si>
  <si>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</si>
  <si>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</si>
  <si>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</si>
  <si>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</si>
  <si>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</si>
  <si>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</si>
  <si>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</si>
  <si>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</si>
  <si>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</si>
  <si>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</si>
  <si>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</si>
  <si>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</si>
  <si>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</si>
  <si>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</si>
  <si>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</si>
  <si>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</si>
  <si>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</si>
  <si>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</si>
  <si>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</si>
  <si>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</si>
  <si>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</si>
  <si>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</si>
  <si>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</si>
  <si>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</si>
  <si>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</si>
  <si>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</si>
  <si>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</si>
  <si>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</si>
  <si>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</si>
  <si>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</si>
  <si>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</si>
  <si>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</si>
  <si>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</si>
  <si>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</si>
  <si>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</si>
  <si>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</si>
  <si>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</si>
  <si>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</si>
  <si>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</si>
  <si>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</si>
  <si>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</si>
  <si>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</si>
  <si>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</si>
  <si>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</si>
  <si>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</si>
  <si>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</si>
  <si>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</si>
  <si>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</si>
  <si>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</si>
  <si>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</si>
  <si>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</si>
  <si>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</si>
  <si>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</si>
  <si>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</si>
  <si>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</si>
  <si>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</si>
  <si>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</si>
  <si>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</si>
  <si>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</si>
  <si>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</si>
  <si>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</si>
  <si>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</si>
  <si>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</si>
  <si>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</si>
  <si>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</si>
  <si>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</si>
  <si>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</si>
  <si>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</si>
  <si>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</si>
  <si>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</si>
  <si>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</si>
  <si>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</si>
  <si>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</si>
  <si>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</si>
  <si>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</si>
  <si>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</si>
  <si>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</si>
  <si>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</si>
  <si>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</si>
  <si>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</si>
  <si>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</si>
  <si>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</si>
  <si>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</si>
  <si>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</si>
  <si>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</si>
  <si>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</si>
  <si>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</si>
  <si>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</si>
  <si>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</si>
  <si>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</si>
  <si>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</si>
  <si>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</si>
  <si>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</si>
  <si>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</si>
  <si>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</si>
  <si>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</si>
  <si>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</si>
  <si>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</si>
  <si>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</si>
  <si>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</si>
  <si>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</si>
  <si>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</si>
  <si>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</si>
  <si>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</si>
  <si>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</si>
  <si>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</si>
  <si>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</si>
  <si>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</si>
  <si>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</si>
  <si>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</si>
  <si>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</si>
  <si>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</si>
  <si>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</si>
  <si>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</si>
  <si>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</si>
  <si>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</si>
  <si>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</si>
  <si>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</si>
  <si>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</si>
  <si>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</si>
  <si>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</si>
  <si>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</si>
  <si>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</si>
  <si>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</si>
  <si>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</si>
  <si>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</si>
  <si>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</si>
  <si>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</si>
  <si>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</si>
  <si>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</si>
  <si>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</si>
  <si>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</si>
  <si>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</si>
  <si>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</si>
  <si>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</si>
  <si>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</si>
  <si>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</si>
  <si>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</si>
  <si>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</si>
  <si>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</si>
  <si>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</si>
  <si>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</si>
  <si>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</si>
  <si>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</si>
  <si>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</si>
  <si>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</si>
  <si>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</si>
  <si>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</si>
  <si>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</si>
  <si>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</si>
  <si>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</si>
  <si>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</si>
  <si>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</si>
  <si>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</si>
  <si>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</si>
  <si>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</si>
  <si>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</si>
  <si>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</si>
  <si>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</si>
  <si>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</si>
  <si>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</si>
  <si>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</si>
  <si>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</si>
  <si>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</si>
  <si>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</si>
  <si>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</si>
  <si>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</si>
  <si>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</si>
  <si>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</si>
  <si>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</si>
  <si>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</si>
  <si>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</si>
  <si>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</si>
  <si>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</si>
  <si>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</si>
  <si>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</si>
  <si>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</si>
  <si>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</si>
  <si>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</si>
  <si>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</si>
  <si>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</si>
  <si>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</si>
  <si>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</si>
  <si>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</si>
  <si>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</si>
  <si>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</si>
  <si>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</si>
  <si>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</si>
  <si>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</si>
  <si>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</si>
  <si>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</si>
  <si>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</si>
  <si>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</si>
  <si>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</si>
  <si>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</si>
  <si>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</si>
  <si>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</si>
  <si>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</si>
  <si>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</si>
  <si>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</si>
  <si>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</si>
  <si>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</si>
  <si>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</si>
  <si>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</si>
  <si>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</si>
  <si>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</si>
  <si>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</si>
  <si>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</si>
  <si>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</si>
  <si>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</si>
  <si>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</si>
  <si>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</si>
  <si>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</si>
  <si>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</si>
  <si>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</si>
  <si>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</si>
  <si>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</si>
  <si>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</si>
  <si>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</si>
  <si>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</si>
  <si>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</si>
  <si>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</si>
  <si>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</si>
  <si>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</si>
  <si>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</si>
  <si>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</si>
  <si>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</si>
  <si>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</si>
  <si>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</si>
  <si>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</si>
  <si>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</si>
  <si>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</si>
  <si>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</si>
  <si>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</si>
  <si>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</si>
  <si>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</si>
  <si>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</si>
  <si>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</si>
  <si>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</si>
  <si>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</si>
  <si>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</si>
  <si>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</si>
  <si>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</si>
  <si>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</si>
  <si>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</si>
  <si>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</si>
  <si>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</si>
  <si>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</si>
  <si>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</si>
  <si>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</si>
  <si>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</si>
  <si>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</si>
  <si>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</si>
  <si>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</si>
  <si>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</si>
  <si>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</si>
  <si>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</si>
  <si>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</si>
  <si>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</si>
  <si>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</si>
  <si>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</si>
  <si>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</si>
  <si>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</si>
  <si>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</si>
  <si>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</si>
  <si>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</si>
  <si>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</si>
  <si>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</si>
  <si>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</si>
  <si>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</si>
  <si>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</si>
  <si>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</si>
  <si>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</si>
  <si>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</si>
  <si>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</si>
  <si>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</si>
  <si>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</si>
  <si>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</si>
  <si>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</si>
  <si>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</si>
  <si>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</si>
  <si>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</si>
  <si>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</si>
  <si>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</si>
  <si>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</si>
  <si>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</si>
  <si>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</si>
  <si>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</si>
  <si>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</si>
  <si>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</si>
  <si>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</si>
  <si>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</si>
  <si>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</si>
  <si>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</si>
  <si>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</si>
  <si>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</si>
  <si>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</si>
  <si>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</si>
  <si>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</si>
  <si>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</si>
  <si>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</si>
  <si>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</si>
  <si>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</si>
  <si>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</si>
  <si>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</si>
  <si>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</si>
  <si>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</si>
  <si>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</si>
  <si>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</si>
  <si>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</si>
  <si>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</si>
  <si>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</si>
  <si>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</si>
  <si>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</si>
  <si>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</si>
  <si>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</si>
  <si>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</si>
  <si>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</si>
  <si>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</si>
  <si>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</si>
  <si>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</si>
  <si>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</si>
  <si>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</si>
  <si>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</si>
  <si>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</si>
  <si>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</si>
  <si>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</si>
  <si>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</si>
  <si>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</si>
  <si>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</si>
  <si>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</si>
  <si>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</si>
  <si>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</si>
  <si>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</si>
  <si>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</si>
  <si>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</si>
  <si>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</si>
  <si>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</si>
  <si>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</si>
  <si>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</si>
  <si>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</si>
  <si>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</si>
  <si>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</si>
  <si>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</si>
  <si>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</si>
  <si>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</si>
  <si>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</si>
  <si>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</si>
  <si>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</si>
  <si>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</si>
  <si>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</si>
  <si>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</si>
  <si>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</si>
  <si>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</si>
  <si>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</si>
  <si>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</si>
  <si>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</si>
  <si>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</si>
  <si>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</si>
  <si>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</si>
  <si>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</si>
  <si>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</si>
  <si>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</si>
  <si>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</si>
  <si>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</si>
  <si>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</si>
  <si>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</si>
  <si>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</si>
  <si>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</si>
  <si>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</si>
  <si>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</si>
  <si>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</si>
  <si>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</si>
  <si>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</si>
  <si>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</si>
  <si>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</si>
  <si>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</si>
  <si>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</si>
  <si>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</si>
  <si>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</si>
  <si>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</si>
  <si>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</si>
  <si>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</si>
  <si>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</si>
  <si>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</si>
  <si>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</si>
  <si>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</si>
  <si>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</si>
  <si>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</si>
  <si>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</si>
  <si>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</si>
  <si>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</si>
  <si>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</si>
  <si>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</si>
  <si>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</si>
  <si>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</si>
  <si>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</si>
  <si>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</si>
  <si>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</si>
  <si>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</si>
  <si>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</si>
  <si>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</si>
  <si>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</si>
  <si>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</si>
  <si>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</si>
  <si>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</si>
  <si>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</si>
  <si>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</si>
  <si>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</si>
  <si>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</si>
  <si>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</si>
  <si>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</si>
  <si>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</si>
  <si>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</si>
  <si>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</si>
  <si>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</si>
  <si>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</si>
  <si>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</si>
  <si>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</si>
  <si>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</si>
  <si>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</si>
  <si>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</si>
  <si>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</si>
  <si>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</si>
  <si>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</si>
  <si>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</si>
  <si>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</si>
  <si>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</si>
  <si>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</si>
  <si>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</si>
  <si>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</si>
  <si>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</si>
  <si>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</si>
  <si>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</si>
  <si>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</si>
  <si>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</si>
  <si>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</si>
  <si>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</si>
  <si>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</si>
  <si>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</si>
  <si>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</si>
  <si>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</si>
  <si>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</si>
  <si>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</si>
  <si>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</si>
  <si>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</si>
  <si>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</si>
  <si>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</si>
  <si>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</si>
  <si>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</si>
  <si>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</si>
  <si>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</si>
  <si>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</si>
  <si>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</si>
  <si>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</si>
  <si>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</si>
  <si>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</si>
  <si>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</si>
  <si>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</si>
  <si>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</si>
  <si>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</si>
  <si>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</si>
  <si>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</si>
  <si>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</si>
  <si>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</si>
  <si>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</si>
  <si>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</si>
  <si>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</si>
  <si>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</si>
  <si>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</si>
  <si>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</si>
  <si>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</si>
  <si>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</si>
  <si>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</si>
  <si>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</si>
  <si>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</si>
  <si>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</si>
  <si>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</si>
  <si>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</si>
  <si>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</si>
  <si>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</si>
  <si>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</si>
  <si>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</si>
  <si>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</si>
  <si>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</si>
  <si>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</si>
  <si>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</si>
  <si>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</si>
  <si>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</si>
  <si>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</si>
  <si>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</si>
  <si>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</si>
  <si>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</si>
  <si>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</si>
  <si>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</si>
  <si>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</si>
  <si>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</si>
  <si>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</si>
  <si>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</si>
  <si>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</si>
  <si>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</si>
  <si>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</si>
  <si>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</si>
  <si>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</si>
  <si>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</si>
  <si>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</si>
  <si>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</si>
  <si>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</si>
  <si>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</si>
  <si>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</si>
  <si>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</si>
  <si>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</si>
  <si>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</si>
  <si>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</si>
  <si>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</si>
  <si>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</si>
  <si>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</si>
  <si>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</si>
  <si>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</si>
  <si>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</si>
  <si>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</si>
  <si>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</si>
  <si>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</si>
  <si>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</si>
  <si>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</si>
  <si>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</si>
  <si>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</si>
  <si>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</si>
  <si>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</si>
  <si>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</si>
  <si>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</si>
  <si>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</si>
  <si>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</si>
  <si>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</si>
  <si>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</si>
  <si>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</si>
  <si>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</si>
  <si>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</si>
  <si>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</si>
  <si>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</si>
  <si>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</si>
  <si>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</si>
  <si>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</si>
  <si>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</si>
  <si>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</si>
  <si>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</si>
  <si>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</si>
  <si>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</si>
  <si>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</si>
  <si>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</si>
  <si>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</si>
  <si>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</si>
  <si>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</si>
  <si>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</si>
  <si>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</si>
  <si>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</si>
  <si>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</si>
  <si>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</si>
  <si>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</si>
  <si>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</si>
  <si>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</si>
  <si>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</si>
  <si>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</si>
  <si>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</si>
  <si>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</si>
  <si>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</si>
  <si>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</si>
  <si>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</si>
  <si>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</si>
  <si>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</si>
  <si>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</si>
  <si>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</si>
  <si>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</si>
  <si>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</si>
  <si>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</si>
  <si>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</si>
  <si>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</si>
  <si>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</si>
  <si>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</si>
  <si>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</si>
  <si>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</si>
  <si>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</si>
  <si>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</si>
  <si>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</si>
  <si>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</si>
  <si>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</si>
  <si>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</si>
  <si>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</si>
  <si>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</si>
  <si>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</si>
  <si>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</si>
  <si>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</si>
  <si>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</si>
  <si>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</si>
  <si>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</si>
  <si>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</si>
  <si>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</si>
  <si>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</si>
  <si>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</si>
  <si>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</si>
  <si>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</si>
  <si>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</si>
  <si>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</si>
  <si>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</si>
  <si>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</si>
  <si>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</si>
  <si>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</si>
  <si>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</si>
  <si>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</si>
  <si>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</si>
  <si>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</si>
  <si>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</si>
  <si>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</si>
  <si>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</si>
  <si>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</si>
  <si>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</si>
  <si>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</si>
  <si>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</si>
  <si>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</si>
  <si>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</si>
  <si>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</si>
  <si>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</si>
  <si>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</si>
  <si>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</si>
  <si>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</si>
  <si>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</si>
  <si>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</si>
  <si>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</si>
  <si>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</si>
  <si>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</si>
  <si>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</si>
  <si>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</si>
  <si>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</si>
  <si>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</si>
  <si>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</si>
  <si>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</si>
  <si>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</si>
  <si>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</si>
  <si>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</si>
  <si>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</si>
  <si>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</si>
  <si>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</si>
  <si>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</si>
  <si>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</si>
  <si>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</si>
  <si>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</si>
  <si>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</si>
  <si>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</si>
  <si>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</si>
  <si>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</si>
  <si>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</si>
  <si>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</si>
  <si>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</si>
  <si>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</si>
  <si>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</si>
  <si>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</si>
  <si>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</si>
  <si>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</si>
  <si>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</si>
  <si>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</si>
  <si>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</si>
  <si>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</si>
  <si>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</si>
  <si>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</si>
  <si>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</si>
  <si>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</si>
  <si>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</si>
  <si>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</si>
  <si>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</si>
  <si>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</si>
  <si>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</si>
  <si>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</si>
  <si>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</si>
  <si>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</si>
  <si>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</si>
  <si>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</si>
  <si>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</si>
  <si>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</si>
  <si>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</si>
  <si>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</si>
  <si>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</si>
  <si>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</si>
  <si>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</si>
  <si>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</si>
  <si>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</si>
  <si>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</si>
  <si>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</si>
  <si>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</si>
  <si>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</si>
  <si>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</si>
  <si>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</si>
  <si>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</si>
  <si>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</si>
  <si>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</si>
  <si>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</si>
  <si>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</si>
  <si>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</si>
  <si>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</si>
  <si>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</si>
  <si>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</si>
  <si>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</si>
  <si>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</si>
  <si>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</si>
  <si>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</si>
  <si>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</si>
  <si>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</si>
  <si>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</si>
  <si>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</si>
  <si>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</si>
  <si>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</si>
  <si>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</si>
  <si>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</si>
  <si>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</si>
  <si>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</si>
  <si>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</si>
  <si>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</si>
  <si>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</si>
  <si>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</si>
  <si>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</si>
  <si>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</si>
  <si>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</si>
  <si>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</si>
  <si>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</si>
  <si>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</si>
  <si>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</si>
  <si>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</si>
  <si>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</si>
  <si>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</si>
  <si>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</si>
  <si>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</si>
  <si>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</si>
  <si>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</si>
  <si>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</si>
  <si>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</si>
  <si>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</si>
  <si>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</si>
  <si>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</si>
  <si>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</si>
  <si>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</si>
  <si>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</si>
  <si>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</si>
  <si>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</si>
  <si>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</si>
  <si>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</si>
  <si>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</si>
  <si>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</si>
  <si>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</si>
  <si>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</si>
  <si>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</si>
  <si>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</si>
  <si>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</si>
  <si>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</si>
  <si>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</si>
  <si>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</si>
  <si>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</si>
  <si>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</si>
  <si>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</si>
  <si>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</si>
  <si>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</si>
  <si>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</si>
  <si>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</si>
  <si>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</si>
  <si>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</si>
  <si>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</si>
  <si>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</si>
  <si>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</si>
  <si>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</si>
  <si>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</si>
  <si>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</si>
  <si>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</si>
  <si>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</si>
  <si>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</si>
  <si>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</si>
  <si>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</si>
  <si>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</si>
  <si>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</si>
  <si>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</si>
  <si>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</si>
  <si>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</si>
  <si>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</si>
  <si>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</si>
  <si>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</si>
  <si>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</si>
  <si>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</si>
  <si>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</si>
  <si>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</si>
  <si>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</si>
  <si>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</si>
  <si>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</si>
  <si>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</si>
  <si>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</si>
  <si>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</si>
  <si>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</si>
  <si>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</si>
  <si>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</si>
  <si>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</si>
  <si>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</si>
  <si>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</si>
  <si>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</si>
  <si>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</si>
  <si>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</si>
  <si>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</si>
  <si>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</si>
  <si>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</si>
  <si>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</si>
  <si>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</si>
  <si>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</si>
  <si>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</si>
  <si>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</si>
  <si>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</si>
  <si>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</si>
  <si>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</si>
  <si>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</si>
  <si>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</si>
  <si>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</si>
  <si>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</si>
  <si>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</si>
  <si>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</si>
  <si>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</si>
  <si>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</si>
  <si>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</si>
  <si>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</si>
  <si>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</si>
  <si>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</si>
  <si>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</si>
  <si>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</si>
  <si>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</si>
  <si>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</si>
  <si>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</si>
  <si>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</si>
  <si>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</si>
  <si>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</si>
  <si>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</si>
  <si>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</si>
  <si>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</si>
  <si>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</si>
  <si>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</si>
  <si>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</si>
  <si>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</si>
  <si>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</si>
  <si>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</si>
  <si>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</si>
  <si>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</si>
  <si>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</si>
  <si>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</si>
  <si>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</si>
  <si>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</si>
  <si>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</si>
  <si>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</si>
  <si>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</si>
  <si>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</si>
  <si>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</si>
  <si>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</si>
  <si>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</si>
  <si>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</si>
  <si>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</si>
  <si>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</si>
  <si>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</si>
  <si>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</si>
  <si>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</si>
  <si>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</si>
  <si>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</si>
  <si>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</si>
  <si>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</si>
  <si>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</si>
  <si>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</si>
  <si>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</si>
  <si>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</si>
  <si>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</si>
  <si>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</si>
  <si>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</si>
  <si>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</si>
  <si>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</si>
  <si>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</si>
  <si>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</si>
  <si>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</si>
  <si>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</si>
  <si>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</si>
  <si>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</si>
  <si>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</si>
  <si>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</si>
  <si>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</si>
  <si>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</si>
  <si>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</si>
  <si>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</si>
  <si>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</si>
  <si>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</si>
  <si>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</si>
  <si>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</si>
  <si>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</si>
  <si>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</si>
  <si>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</si>
  <si>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</si>
  <si>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</si>
  <si>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</si>
  <si>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</si>
  <si>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</si>
  <si>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</si>
  <si>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</si>
  <si>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</si>
  <si>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</si>
  <si>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</si>
  <si>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</si>
  <si>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</si>
  <si>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</si>
  <si>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</si>
  <si>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</si>
  <si>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</si>
  <si>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</si>
  <si>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</si>
  <si>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</si>
  <si>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</si>
  <si>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</si>
  <si>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</si>
  <si>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</si>
  <si>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</si>
  <si>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</si>
  <si>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</si>
  <si>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</si>
  <si>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</si>
  <si>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</si>
  <si>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</si>
  <si>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</si>
  <si>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</si>
  <si>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</si>
  <si>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</si>
  <si>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</si>
  <si>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</si>
  <si>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</si>
  <si>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</si>
  <si>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</si>
  <si>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</si>
  <si>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</si>
  <si>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</si>
  <si>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</si>
  <si>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</si>
  <si>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</si>
  <si>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</si>
  <si>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</si>
  <si>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</si>
  <si>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</si>
  <si>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</si>
  <si>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</si>
  <si>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</si>
  <si>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</si>
  <si>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</si>
  <si>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</si>
  <si>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</si>
  <si>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</si>
  <si>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</si>
  <si>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</si>
  <si>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</si>
  <si>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</si>
  <si>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</si>
  <si>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</si>
  <si>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</si>
  <si>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</si>
  <si>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</si>
  <si>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</si>
  <si>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</si>
  <si>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</si>
  <si>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</si>
  <si>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</si>
  <si>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</si>
  <si>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</si>
  <si>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</si>
  <si>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</si>
  <si>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</si>
  <si>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</si>
  <si>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</si>
  <si>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</si>
  <si>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</si>
  <si>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</si>
  <si>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</si>
  <si>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</si>
  <si>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</si>
  <si>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</si>
  <si>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</si>
  <si>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</si>
  <si>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</si>
  <si>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</si>
  <si>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</si>
  <si>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</si>
  <si>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</si>
  <si>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</si>
  <si>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</si>
  <si>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</si>
  <si>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</si>
  <si>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</si>
  <si>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</si>
  <si>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</si>
  <si>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</si>
  <si>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</si>
  <si>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</si>
  <si>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</si>
  <si>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</si>
  <si>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</si>
  <si>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</si>
  <si>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</si>
  <si>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</si>
  <si>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</si>
  <si>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</si>
  <si>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</si>
  <si>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</si>
  <si>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</si>
  <si>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</si>
  <si>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</si>
  <si>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</si>
  <si>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</si>
  <si>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</si>
  <si>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</si>
  <si>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</si>
  <si>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</si>
  <si>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</si>
  <si>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</si>
  <si>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</si>
  <si>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</si>
  <si>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</si>
  <si>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</si>
  <si>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</si>
  <si>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</si>
  <si>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</si>
  <si>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</si>
  <si>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</si>
  <si>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</si>
  <si>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</si>
  <si>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</si>
  <si>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</si>
  <si>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</si>
  <si>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</si>
  <si>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</si>
  <si>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</si>
  <si>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</si>
  <si>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</si>
  <si>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</si>
  <si>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</si>
  <si>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</si>
  <si>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</si>
  <si>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</si>
  <si>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</si>
  <si>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</si>
  <si>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</si>
  <si>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</si>
  <si>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</si>
  <si>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</si>
  <si>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</si>
  <si>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</si>
  <si>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</si>
  <si>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</si>
  <si>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</si>
  <si>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</si>
  <si>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</si>
  <si>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</si>
  <si>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</si>
  <si>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</si>
  <si>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</si>
  <si>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</si>
  <si>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</si>
  <si>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</si>
  <si>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</si>
  <si>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</si>
  <si>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</si>
  <si>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</si>
  <si>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</si>
  <si>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</si>
  <si>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</si>
  <si>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</si>
  <si>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</si>
  <si>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</si>
  <si>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</si>
  <si>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</si>
  <si>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</si>
  <si>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</si>
  <si>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</si>
  <si>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</si>
  <si>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</si>
  <si>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</si>
  <si>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</si>
  <si>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</si>
  <si>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</si>
  <si>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</si>
  <si>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</si>
  <si>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</si>
  <si>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</si>
  <si>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</si>
  <si>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</si>
  <si>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</si>
  <si>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</si>
  <si>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</si>
  <si>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</si>
  <si>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</si>
  <si>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</si>
  <si>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</si>
  <si>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</si>
  <si>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</si>
  <si>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</si>
  <si>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</si>
  <si>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</si>
  <si>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</si>
  <si>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</si>
  <si>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</si>
  <si>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</si>
  <si>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</si>
  <si>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</si>
  <si>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</si>
  <si>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</si>
  <si>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</si>
  <si>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</si>
  <si>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</si>
  <si>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</si>
  <si>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</si>
  <si>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</si>
  <si>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</si>
  <si>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</si>
  <si>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</si>
  <si>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</si>
  <si>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</si>
  <si>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</si>
  <si>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</si>
  <si>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</si>
  <si>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</si>
  <si>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</si>
  <si>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</si>
  <si>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</si>
  <si>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</si>
  <si>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</si>
  <si>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</si>
  <si>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</si>
  <si>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</si>
  <si>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</si>
  <si>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</si>
  <si>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</si>
  <si>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</si>
  <si>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</si>
  <si>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</si>
  <si>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</si>
  <si>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</si>
  <si>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</si>
  <si>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</si>
  <si>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</si>
  <si>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</si>
  <si>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</si>
  <si>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</si>
  <si>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</si>
  <si>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</si>
  <si>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</si>
  <si>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</si>
  <si>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</si>
  <si>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</si>
  <si>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</si>
  <si>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</si>
  <si>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</si>
  <si>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</si>
  <si>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</si>
  <si>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</si>
  <si>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</si>
  <si>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</si>
  <si>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</si>
  <si>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</si>
  <si>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</si>
  <si>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</si>
  <si>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</si>
  <si>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</si>
  <si>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</si>
  <si>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</si>
  <si>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</si>
  <si>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</si>
  <si>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</si>
  <si>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</si>
  <si>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</si>
  <si>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</si>
  <si>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</si>
  <si>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</si>
  <si>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</si>
  <si>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</si>
  <si>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</si>
  <si>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</si>
  <si>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</si>
  <si>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</si>
  <si>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</si>
  <si>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</si>
  <si>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</si>
  <si>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</si>
  <si>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</si>
  <si>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</si>
  <si>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</si>
  <si>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</si>
  <si>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</si>
  <si>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</si>
  <si>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</si>
  <si>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</si>
  <si>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</si>
  <si>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</si>
  <si>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</si>
  <si>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</si>
  <si>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</si>
  <si>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</si>
  <si>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</si>
  <si>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</si>
  <si>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</si>
  <si>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</si>
  <si>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</si>
  <si>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</si>
  <si>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</si>
  <si>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</si>
  <si>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</si>
  <si>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</si>
  <si>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</si>
  <si>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</si>
  <si>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</si>
  <si>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</si>
  <si>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</si>
  <si>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</si>
  <si>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</si>
  <si>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</si>
  <si>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</si>
  <si>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</si>
  <si>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</si>
  <si>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</si>
  <si>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</si>
  <si>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</si>
  <si>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</si>
  <si>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</si>
  <si>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</si>
  <si>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</si>
  <si>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</si>
  <si>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</si>
  <si>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</si>
  <si>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</si>
  <si>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</si>
  <si>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</si>
  <si>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</si>
  <si>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</si>
  <si>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</si>
  <si>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</si>
  <si>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</si>
  <si>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</si>
  <si>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</si>
  <si>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</si>
  <si>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</si>
  <si>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</si>
  <si>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</si>
  <si>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</si>
  <si>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</si>
  <si>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</si>
  <si>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</si>
  <si>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</si>
  <si>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</si>
  <si>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</si>
  <si>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</si>
  <si>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</si>
  <si>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</si>
  <si>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</si>
  <si>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</si>
  <si>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</si>
  <si>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</si>
  <si>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</si>
  <si>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</si>
  <si>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</si>
  <si>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</si>
  <si>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</si>
  <si>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</si>
  <si>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</si>
  <si>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</si>
  <si>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</si>
  <si>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</si>
  <si>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</si>
  <si>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</si>
  <si>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</si>
  <si>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</si>
  <si>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</si>
  <si>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</si>
  <si>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</si>
  <si>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</si>
  <si>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</si>
  <si>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</si>
  <si>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</si>
  <si>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</si>
  <si>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</si>
  <si>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</si>
  <si>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</si>
  <si>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</si>
  <si>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</si>
  <si>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</si>
  <si>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</si>
  <si>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</si>
  <si>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</si>
  <si>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</si>
  <si>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</si>
  <si>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</si>
  <si>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</si>
  <si>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</si>
  <si>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</si>
  <si>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</si>
  <si>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</si>
  <si>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</si>
  <si>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</si>
  <si>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</si>
  <si>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</si>
  <si>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</si>
  <si>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</si>
  <si>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</si>
  <si>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</si>
  <si>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</si>
  <si>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</si>
  <si>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</si>
  <si>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</si>
  <si>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</si>
  <si>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</si>
  <si>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</si>
  <si>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</si>
  <si>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</si>
  <si>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</si>
  <si>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</si>
  <si>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</si>
  <si>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</si>
  <si>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</si>
  <si>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</si>
  <si>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</si>
  <si>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</si>
  <si>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</si>
  <si>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</si>
  <si>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</si>
  <si>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</si>
  <si>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</si>
  <si>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</si>
  <si>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</si>
  <si>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</si>
  <si>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</si>
  <si>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</si>
  <si>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</si>
  <si>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</si>
  <si>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</si>
  <si>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</si>
  <si>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</si>
  <si>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</si>
  <si>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</si>
  <si>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</si>
  <si>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</si>
  <si>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</si>
  <si>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</si>
  <si>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</si>
  <si>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</si>
  <si>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</si>
  <si>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</si>
  <si>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</si>
  <si>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</si>
  <si>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</si>
  <si>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</si>
  <si>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</si>
  <si>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</si>
  <si>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</si>
  <si>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</si>
  <si>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</si>
  <si>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</si>
  <si>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</si>
  <si>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</si>
  <si>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</si>
  <si>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</si>
  <si>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</si>
  <si>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</si>
  <si>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</si>
  <si>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</si>
  <si>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</si>
  <si>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</si>
  <si>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</si>
  <si>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</si>
  <si>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</si>
  <si>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</si>
  <si>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</si>
  <si>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</si>
  <si>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</si>
  <si>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</si>
  <si>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</si>
  <si>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</si>
  <si>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</si>
  <si>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</si>
  <si>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</si>
  <si>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</si>
  <si>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</si>
  <si>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</si>
  <si>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</si>
  <si>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</si>
  <si>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</si>
  <si>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</si>
  <si>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</si>
  <si>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</si>
  <si>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</si>
  <si>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</si>
  <si>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</si>
  <si>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</si>
  <si>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</si>
  <si>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</si>
  <si>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</si>
  <si>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</si>
  <si>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</si>
  <si>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</si>
  <si>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</si>
  <si>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</si>
  <si>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</si>
  <si>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</si>
  <si>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</si>
  <si>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</si>
  <si>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</si>
  <si>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</si>
  <si>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</si>
  <si>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</si>
  <si>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</si>
  <si>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</si>
  <si>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</si>
  <si>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</si>
  <si>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</si>
  <si>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</si>
  <si>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</si>
  <si>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</si>
  <si>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</si>
  <si>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</si>
  <si>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</si>
  <si>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</si>
  <si>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</si>
  <si>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</si>
  <si>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</si>
  <si>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</si>
  <si>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</si>
  <si>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</si>
  <si>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</si>
  <si>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</si>
  <si>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</si>
  <si>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</si>
  <si>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</si>
  <si>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</si>
  <si>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</si>
  <si>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</si>
  <si>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</si>
  <si>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</si>
  <si>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</si>
  <si>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</si>
  <si>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</si>
  <si>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</si>
  <si>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</si>
  <si>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</si>
  <si>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</si>
  <si>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</si>
  <si>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</si>
  <si>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</si>
  <si>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</si>
  <si>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</si>
  <si>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</si>
  <si>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</si>
  <si>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</si>
  <si>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</si>
  <si>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</si>
  <si>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</si>
  <si>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</si>
  <si>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</si>
  <si>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</si>
  <si>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</si>
  <si>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</si>
  <si>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</si>
  <si>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</si>
  <si>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</si>
  <si>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</si>
  <si>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</si>
  <si>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</si>
  <si>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</si>
  <si>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</si>
  <si>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</si>
  <si>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</si>
  <si>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</si>
  <si>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</si>
  <si>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</si>
  <si>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</si>
  <si>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</si>
  <si>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</si>
  <si>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</si>
  <si>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</si>
  <si>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</si>
  <si>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</si>
  <si>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</si>
  <si>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</si>
  <si>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</si>
  <si>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</si>
  <si>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</si>
  <si>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</si>
  <si>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</si>
  <si>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</si>
  <si>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</si>
  <si>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</si>
  <si>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</si>
  <si>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</si>
  <si>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</si>
  <si>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</si>
  <si>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</si>
  <si>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</si>
  <si>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</si>
  <si>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</si>
  <si>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</si>
  <si>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</si>
  <si>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</si>
  <si>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</si>
  <si>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</si>
  <si>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</si>
  <si>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</si>
  <si>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</si>
  <si>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</si>
  <si>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</si>
  <si>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</si>
  <si>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</si>
  <si>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</si>
  <si>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</si>
  <si>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</si>
  <si>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</si>
  <si>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</si>
  <si>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</si>
  <si>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</si>
  <si>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</si>
  <si>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</si>
  <si>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</si>
  <si>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</si>
  <si>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</si>
  <si>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</si>
  <si>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</si>
  <si>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</si>
  <si>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</si>
  <si>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</si>
  <si>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</si>
  <si>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</si>
  <si>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</si>
  <si>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</si>
  <si>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</si>
  <si>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</si>
  <si>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</si>
  <si>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</si>
  <si>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</si>
  <si>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</si>
  <si>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</si>
  <si>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</si>
  <si>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</si>
  <si>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</si>
  <si>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</si>
  <si>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</si>
  <si>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</si>
  <si>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</si>
  <si>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</si>
  <si>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</si>
  <si>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</si>
  <si>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</si>
  <si>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</si>
  <si>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</si>
  <si>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</si>
  <si>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</si>
  <si>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</si>
  <si>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</si>
  <si>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</si>
  <si>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</si>
  <si>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</si>
  <si>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</si>
  <si>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</si>
  <si>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</si>
  <si>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</si>
  <si>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</si>
  <si>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</si>
  <si>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</si>
  <si>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</si>
  <si>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</si>
  <si>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</si>
  <si>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</si>
  <si>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</si>
  <si>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</si>
  <si>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</si>
  <si>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</si>
  <si>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</si>
  <si>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</si>
  <si>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</si>
  <si>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</si>
  <si>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</si>
  <si>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</si>
  <si>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</si>
  <si>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</si>
  <si>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</si>
  <si>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</si>
  <si>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</si>
  <si>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</si>
  <si>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</si>
  <si>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</si>
  <si>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</si>
  <si>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</si>
  <si>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</si>
  <si>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</si>
  <si>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</si>
  <si>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</si>
  <si>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</si>
  <si>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</si>
  <si>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</si>
  <si>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</si>
  <si>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</si>
  <si>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</si>
  <si>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</si>
  <si>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</si>
  <si>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</si>
  <si>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</si>
  <si>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</si>
  <si>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</si>
  <si>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</si>
  <si>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</si>
  <si>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</si>
  <si>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</si>
  <si>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</si>
  <si>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</si>
  <si>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</si>
  <si>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</si>
  <si>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</si>
  <si>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</si>
  <si>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</si>
  <si>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</si>
  <si>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</si>
  <si>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</si>
  <si>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</si>
  <si>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</si>
  <si>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</si>
  <si>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</si>
  <si>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</si>
  <si>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</si>
  <si>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</si>
  <si>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</si>
  <si>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</si>
  <si>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</si>
  <si>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</si>
  <si>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</si>
  <si>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</si>
  <si>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</si>
  <si>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</si>
  <si>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</si>
  <si>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</si>
  <si>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</si>
  <si>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</si>
  <si>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</si>
  <si>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</si>
  <si>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</si>
  <si>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</si>
  <si>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</si>
  <si>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</si>
  <si>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</si>
  <si>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</si>
  <si>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</si>
  <si>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</si>
  <si>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</si>
  <si>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</si>
  <si>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</si>
  <si>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</si>
  <si>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</si>
  <si>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</si>
  <si>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</si>
  <si>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</si>
  <si>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</si>
  <si>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</si>
  <si>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</si>
  <si>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</si>
  <si>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</si>
  <si>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</si>
  <si>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</si>
  <si>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</si>
  <si>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</si>
  <si>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</si>
  <si>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</si>
  <si>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</si>
  <si>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</si>
  <si>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</si>
  <si>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</si>
  <si>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</si>
  <si>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</si>
  <si>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</si>
  <si>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</si>
  <si>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</si>
  <si>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</si>
  <si>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</si>
  <si>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</si>
  <si>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</si>
  <si>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</si>
  <si>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</si>
  <si>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</si>
  <si>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</si>
  <si>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</si>
  <si>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</si>
  <si>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</si>
  <si>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</si>
  <si>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</si>
  <si>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</si>
  <si>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</si>
  <si>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</si>
  <si>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</si>
  <si>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</si>
  <si>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</si>
  <si>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</si>
  <si>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</si>
  <si>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</si>
  <si>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</si>
  <si>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</si>
  <si>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</si>
  <si>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</si>
  <si>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</si>
  <si>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</si>
  <si>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</si>
  <si>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</si>
  <si>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</si>
  <si>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</si>
  <si>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</si>
  <si>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</si>
  <si>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</si>
  <si>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</si>
  <si>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</si>
  <si>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</si>
  <si>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</si>
  <si>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</si>
  <si>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</si>
  <si>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</si>
  <si>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</si>
  <si>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</si>
  <si>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</si>
  <si>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</si>
  <si>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</si>
  <si>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</si>
  <si>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</si>
  <si>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</si>
  <si>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</si>
  <si>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</si>
  <si>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</si>
  <si>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</si>
  <si>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</si>
  <si>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</si>
  <si>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</si>
  <si>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</si>
  <si>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</si>
  <si>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</si>
  <si>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</si>
  <si>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</si>
  <si>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</si>
  <si>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</si>
  <si>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</si>
  <si>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</si>
  <si>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</si>
  <si>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</si>
  <si>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</si>
  <si>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</si>
  <si>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</si>
  <si>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</si>
  <si>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</si>
  <si>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</si>
  <si>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</si>
  <si>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</si>
  <si>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</si>
  <si>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</si>
  <si>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</si>
  <si>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</si>
  <si>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</si>
  <si>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</si>
  <si>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</si>
  <si>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</si>
  <si>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</si>
  <si>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</si>
  <si>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</si>
  <si>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</si>
  <si>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</si>
  <si>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</si>
  <si>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</si>
  <si>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</si>
  <si>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</si>
  <si>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</si>
  <si>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</si>
  <si>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</si>
  <si>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</si>
  <si>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</si>
  <si>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</si>
  <si>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</si>
  <si>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</si>
  <si>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</si>
  <si>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</si>
  <si>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</si>
  <si>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</si>
  <si>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</si>
  <si>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</si>
  <si>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</si>
  <si>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</si>
  <si>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</si>
  <si>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</si>
  <si>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</si>
  <si>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</si>
  <si>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</si>
  <si>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</si>
  <si>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</si>
  <si>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</si>
  <si>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</si>
  <si>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</si>
  <si>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</si>
  <si>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</si>
  <si>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</si>
  <si>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</si>
  <si>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</si>
  <si>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</si>
  <si>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</si>
  <si>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</si>
  <si>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</si>
  <si>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</si>
  <si>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</si>
  <si>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</si>
  <si>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</si>
  <si>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</si>
  <si>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</si>
  <si>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</si>
  <si>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</si>
  <si>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</si>
  <si>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</si>
  <si>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</si>
  <si>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</si>
  <si>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</si>
  <si>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</si>
  <si>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</si>
  <si>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</si>
  <si>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</si>
  <si>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</si>
  <si>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</si>
  <si>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</si>
  <si>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</si>
  <si>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</si>
  <si>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</si>
  <si>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</si>
  <si>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</si>
  <si>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</si>
  <si>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</si>
  <si>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</si>
  <si>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</si>
  <si>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</si>
  <si>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</si>
  <si>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</si>
  <si>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</si>
  <si>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</si>
  <si>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</si>
  <si>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</si>
  <si>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</si>
  <si>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</si>
  <si>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</si>
  <si>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</si>
  <si>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</si>
  <si>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</si>
  <si>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</si>
  <si>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</si>
  <si>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</si>
  <si>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</si>
  <si>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</si>
  <si>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</si>
  <si>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</si>
  <si>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</si>
  <si>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</si>
  <si>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</si>
  <si>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</si>
  <si>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</si>
  <si>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</si>
  <si>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</si>
  <si>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</si>
  <si>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</si>
  <si>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</si>
  <si>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</si>
  <si>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</si>
  <si>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</si>
  <si>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</si>
  <si>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</si>
  <si>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</si>
  <si>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</si>
  <si>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</si>
  <si>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</si>
  <si>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</si>
  <si>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</si>
  <si>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</si>
  <si>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</si>
  <si>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</si>
  <si>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</si>
  <si>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</si>
  <si>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</si>
  <si>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</si>
  <si>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</si>
  <si>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</si>
  <si>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</si>
  <si>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</si>
  <si>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</si>
  <si>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</si>
  <si>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</si>
  <si>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</si>
  <si>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</si>
  <si>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</si>
  <si>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</si>
  <si>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</si>
  <si>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</si>
  <si>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</si>
  <si>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</si>
  <si>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</si>
  <si>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</si>
  <si>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</si>
  <si>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</si>
  <si>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</si>
  <si>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</si>
  <si>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</si>
  <si>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</si>
  <si>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</si>
  <si>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</si>
  <si>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</si>
  <si>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</si>
  <si>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</si>
  <si>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</si>
  <si>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</si>
  <si>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</si>
  <si>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</si>
  <si>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</si>
  <si>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</si>
  <si>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</si>
  <si>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</si>
  <si>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</si>
  <si>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</si>
  <si>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</si>
  <si>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</si>
  <si>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</si>
  <si>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</si>
  <si>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</si>
  <si>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</si>
  <si>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</si>
  <si>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</si>
  <si>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</si>
  <si>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</si>
  <si>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</si>
  <si>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</si>
  <si>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</si>
  <si>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</si>
  <si>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</si>
  <si>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</si>
  <si>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</si>
  <si>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</si>
  <si>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</si>
  <si>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</si>
  <si>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</si>
  <si>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</si>
  <si>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</si>
  <si>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</si>
  <si>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</si>
  <si>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</si>
  <si>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</si>
  <si>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</si>
  <si>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</si>
  <si>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</si>
  <si>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</si>
  <si>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</si>
  <si>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</si>
  <si>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</si>
  <si>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</si>
  <si>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</si>
  <si>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</si>
  <si>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</si>
  <si>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</si>
  <si>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</si>
  <si>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</si>
  <si>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</si>
  <si>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</si>
  <si>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</si>
  <si>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</si>
  <si>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</si>
  <si>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</si>
  <si>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</si>
  <si>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</si>
  <si>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</si>
  <si>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</si>
  <si>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</si>
  <si>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</si>
  <si>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</si>
  <si>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</si>
  <si>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</si>
  <si>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</si>
  <si>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</si>
  <si>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</si>
  <si>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</si>
  <si>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</si>
  <si>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</si>
  <si>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</si>
  <si>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</si>
  <si>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</si>
  <si>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</si>
  <si>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</si>
  <si>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</si>
  <si>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</si>
  <si>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</si>
  <si>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</si>
  <si>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</si>
  <si>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</si>
  <si>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</si>
  <si>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</si>
  <si>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</si>
  <si>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</si>
  <si>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</si>
  <si>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</si>
  <si>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</si>
  <si>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</si>
  <si>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</si>
  <si>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</si>
  <si>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</si>
  <si>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</si>
  <si>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</si>
  <si>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</si>
  <si>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</si>
  <si>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</si>
  <si>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</si>
  <si>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</si>
  <si>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</si>
  <si>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</si>
  <si>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</si>
  <si>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</si>
  <si>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</si>
  <si>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</si>
  <si>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</si>
  <si>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</si>
  <si>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</si>
  <si>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</si>
  <si>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</si>
  <si>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</si>
  <si>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</si>
  <si>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</si>
  <si>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</si>
  <si>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</si>
  <si>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</si>
  <si>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</si>
  <si>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</si>
  <si>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</si>
  <si>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</si>
  <si>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</si>
  <si>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</si>
  <si>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</si>
  <si>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</si>
  <si>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</si>
  <si>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</si>
  <si>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</si>
  <si>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</si>
  <si>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</si>
  <si>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</si>
  <si>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</si>
  <si>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</si>
  <si>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</si>
  <si>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</si>
  <si>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</si>
  <si>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</si>
  <si>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</si>
  <si>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</si>
  <si>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</si>
  <si>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</si>
  <si>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</si>
  <si>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</si>
  <si>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</si>
  <si>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</si>
  <si>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</si>
  <si>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</si>
  <si>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</si>
  <si>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</si>
  <si>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</si>
  <si>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</si>
  <si>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</si>
  <si>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</si>
  <si>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</si>
  <si>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</si>
  <si>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</si>
  <si>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</si>
  <si>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</si>
  <si>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</si>
  <si>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</si>
  <si>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</si>
  <si>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</si>
  <si>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</si>
  <si>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</si>
  <si>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</si>
  <si>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</si>
  <si>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</si>
  <si>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</si>
  <si>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</si>
  <si>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</si>
  <si>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</si>
  <si>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</si>
  <si>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</si>
  <si>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</si>
  <si>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</si>
  <si>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</si>
  <si>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</si>
  <si>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</si>
  <si>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</si>
  <si>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</si>
  <si>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</si>
  <si>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</si>
  <si>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</si>
  <si>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</si>
  <si>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</si>
  <si>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</si>
  <si>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</si>
  <si>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</si>
  <si>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</si>
  <si>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</si>
  <si>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</si>
  <si>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</si>
  <si>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</si>
  <si>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</si>
  <si>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</si>
  <si>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</si>
  <si>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</si>
  <si>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</si>
  <si>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</si>
  <si>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</si>
  <si>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</si>
  <si>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</si>
  <si>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</si>
  <si>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</si>
  <si>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</si>
  <si>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</si>
  <si>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</si>
  <si>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</si>
  <si>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</si>
  <si>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</si>
  <si>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</si>
  <si>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</si>
  <si>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</si>
  <si>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</si>
  <si>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</si>
  <si>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</si>
  <si>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</si>
  <si>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</si>
  <si>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</si>
  <si>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</si>
  <si>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</si>
  <si>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</si>
  <si>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</si>
  <si>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</si>
  <si>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</si>
  <si>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</si>
  <si>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</si>
  <si>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</si>
  <si>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</si>
  <si>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</si>
  <si>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</si>
  <si>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</si>
  <si>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</si>
  <si>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</si>
  <si>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</si>
  <si>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</si>
  <si>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</si>
  <si>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</si>
  <si>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</si>
  <si>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</si>
  <si>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</si>
  <si>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</si>
  <si>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</si>
  <si>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</si>
  <si>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</si>
  <si>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</si>
  <si>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</si>
  <si>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</si>
  <si>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</si>
  <si>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</si>
  <si>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</si>
  <si>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</si>
  <si>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</si>
  <si>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</si>
  <si>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</si>
  <si>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</si>
  <si>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</si>
  <si>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</si>
  <si>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</si>
  <si>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</si>
  <si>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</si>
  <si>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</si>
  <si>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</si>
  <si>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</si>
  <si>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</si>
  <si>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</si>
  <si>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</si>
  <si>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</si>
  <si>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</si>
  <si>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</si>
  <si>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</si>
  <si>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</si>
  <si>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</si>
  <si>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</si>
  <si>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</si>
  <si>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</si>
  <si>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</si>
  <si>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</si>
  <si>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</si>
  <si>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</si>
  <si>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</si>
  <si>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</si>
  <si>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</si>
  <si>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</si>
  <si>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</si>
  <si>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</si>
  <si>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</si>
  <si>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</si>
  <si>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</si>
  <si>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</si>
  <si>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</si>
  <si>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</si>
  <si>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</si>
  <si>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</si>
  <si>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</si>
  <si>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</si>
  <si>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</si>
  <si>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</si>
  <si>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</si>
  <si>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</si>
  <si>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</si>
  <si>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</si>
  <si>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</si>
  <si>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</si>
  <si>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</si>
  <si>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</si>
  <si>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</si>
  <si>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</si>
  <si>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</si>
  <si>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</si>
  <si>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</si>
  <si>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</si>
  <si>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</si>
  <si>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</si>
  <si>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</si>
  <si>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</si>
  <si>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</si>
  <si>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</si>
  <si>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</si>
  <si>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</si>
  <si>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</si>
  <si>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</si>
  <si>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</si>
  <si>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</si>
  <si>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</si>
  <si>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</si>
  <si>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</si>
  <si>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</si>
  <si>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</si>
  <si>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</si>
  <si>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</si>
  <si>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</si>
  <si>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</si>
  <si>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</si>
  <si>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</si>
  <si>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</si>
  <si>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</si>
  <si>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</si>
  <si>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</si>
  <si>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</si>
  <si>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</si>
  <si>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</si>
  <si>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</si>
  <si>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</si>
  <si>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</si>
  <si>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</si>
  <si>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</si>
  <si>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</si>
  <si>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</si>
  <si>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</si>
  <si>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</si>
  <si>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</si>
  <si>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</si>
  <si>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</si>
  <si>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</si>
  <si>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</si>
  <si>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</si>
  <si>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</si>
  <si>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</si>
  <si>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</si>
  <si>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</si>
  <si>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</si>
  <si>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</si>
  <si>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</si>
  <si>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</si>
  <si>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</si>
  <si>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</si>
  <si>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</si>
  <si>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</si>
  <si>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</si>
  <si>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</si>
  <si>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</si>
  <si>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</si>
  <si>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</si>
  <si>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</si>
  <si>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</si>
  <si>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</si>
  <si>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</si>
  <si>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</si>
  <si>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</si>
  <si>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</si>
  <si>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</si>
  <si>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</si>
  <si>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</si>
  <si>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</si>
  <si>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</si>
  <si>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</si>
  <si>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</si>
  <si>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</si>
  <si>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</si>
  <si>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</si>
  <si>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</si>
  <si>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</si>
  <si>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</si>
  <si>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</si>
  <si>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</si>
  <si>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</si>
  <si>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</si>
  <si>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</si>
  <si>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</si>
  <si>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</si>
  <si>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</si>
  <si>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</si>
  <si>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</si>
  <si>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</si>
  <si>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</si>
  <si>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</si>
  <si>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</si>
  <si>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</si>
  <si>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</si>
  <si>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</si>
  <si>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</si>
  <si>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</si>
  <si>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</si>
  <si>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</si>
  <si>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</si>
  <si>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</si>
  <si>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</si>
  <si>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</si>
  <si>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</si>
  <si>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</si>
  <si>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</si>
  <si>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</si>
  <si>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</si>
  <si>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</si>
  <si>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</si>
  <si>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</si>
  <si>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</si>
  <si>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</si>
  <si>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</si>
  <si>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</si>
  <si>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</si>
  <si>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</si>
  <si>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</si>
  <si>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</si>
  <si>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</si>
  <si>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</si>
  <si>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</si>
  <si>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</si>
  <si>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</si>
  <si>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</si>
  <si>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</si>
  <si>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</si>
  <si>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</si>
  <si>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</si>
  <si>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</si>
  <si>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</si>
  <si>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</si>
  <si>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</si>
  <si>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</si>
  <si>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</si>
  <si>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</si>
  <si>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</si>
  <si>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</si>
  <si>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</si>
  <si>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</si>
  <si>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</si>
  <si>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</si>
  <si>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</si>
  <si>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</si>
  <si>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</si>
  <si>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</si>
  <si>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</si>
  <si>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</si>
  <si>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</si>
  <si>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</si>
  <si>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</si>
  <si>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</si>
  <si>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</si>
  <si>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</si>
  <si>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</si>
  <si>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</si>
  <si>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</si>
  <si>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</si>
  <si>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</si>
  <si>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</si>
  <si>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</si>
  <si>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</si>
  <si>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</si>
  <si>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</si>
  <si>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</si>
  <si>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</si>
  <si>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</si>
  <si>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</si>
  <si>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</si>
  <si>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</si>
  <si>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</si>
  <si>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</si>
  <si>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</si>
  <si>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</si>
  <si>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</si>
  <si>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</si>
  <si>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</si>
  <si>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</si>
  <si>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</si>
  <si>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</si>
  <si>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</si>
  <si>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</si>
  <si>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</si>
  <si>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</si>
  <si>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</si>
  <si>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</si>
  <si>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</si>
  <si>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</si>
  <si>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</si>
  <si>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</si>
  <si>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</si>
  <si>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</si>
  <si>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</si>
  <si>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</si>
  <si>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</si>
  <si>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</si>
  <si>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</si>
  <si>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</si>
  <si>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</si>
  <si>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</si>
  <si>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</si>
  <si>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</si>
  <si>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</si>
  <si>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</si>
  <si>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</si>
  <si>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</si>
  <si>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</si>
  <si>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</si>
  <si>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</si>
  <si>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</si>
  <si>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</si>
  <si>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</si>
  <si>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</si>
  <si>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</si>
  <si>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</si>
  <si>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</si>
  <si>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</si>
  <si>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</si>
  <si>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</si>
  <si>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</si>
  <si>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</si>
  <si>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</si>
  <si>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</si>
  <si>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</si>
  <si>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</si>
  <si>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</si>
  <si>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</si>
  <si>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</si>
  <si>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</si>
  <si>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</si>
  <si>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</si>
  <si>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</si>
  <si>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</si>
  <si>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</si>
  <si>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</si>
  <si>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</si>
  <si>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</si>
  <si>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</si>
  <si>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</si>
  <si>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</si>
  <si>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</si>
  <si>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</si>
  <si>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</si>
  <si>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</si>
  <si>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</si>
  <si>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</si>
  <si>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</si>
  <si>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</si>
  <si>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</si>
  <si>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</si>
  <si>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</si>
  <si>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</si>
  <si>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</si>
  <si>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</si>
  <si>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</si>
  <si>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</si>
  <si>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</si>
  <si>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</si>
  <si>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</si>
  <si>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</si>
  <si>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</si>
  <si>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</si>
  <si>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</si>
  <si>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</si>
  <si>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</si>
  <si>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</si>
  <si>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</si>
  <si>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</si>
  <si>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</si>
  <si>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</si>
  <si>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</si>
  <si>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</si>
  <si>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</si>
  <si>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</si>
  <si>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</si>
  <si>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</si>
  <si>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</si>
  <si>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</si>
  <si>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</si>
  <si>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</si>
  <si>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</si>
  <si>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</si>
  <si>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</si>
  <si>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</si>
  <si>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</si>
  <si>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</si>
  <si>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</si>
  <si>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</si>
  <si>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</si>
  <si>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</si>
  <si>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</si>
  <si>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</si>
  <si>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</si>
  <si>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</si>
  <si>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</si>
  <si>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</si>
  <si>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</si>
  <si>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</si>
  <si>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</si>
  <si>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</si>
  <si>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</si>
  <si>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</si>
  <si>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</si>
  <si>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</si>
  <si>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</si>
  <si>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</si>
  <si>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</si>
  <si>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</si>
  <si>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</si>
  <si>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</si>
  <si>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</si>
  <si>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</si>
  <si>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</si>
  <si>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</si>
  <si>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</si>
  <si>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</si>
  <si>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</si>
  <si>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</si>
  <si>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</si>
  <si>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</si>
  <si>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</si>
  <si>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</si>
  <si>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</si>
  <si>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</si>
  <si>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</si>
  <si>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</si>
  <si>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</si>
  <si>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</si>
  <si>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</si>
  <si>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</si>
  <si>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</si>
  <si>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</si>
  <si>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</si>
  <si>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</si>
  <si>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</si>
  <si>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</si>
  <si>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</si>
  <si>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</si>
  <si>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</si>
  <si>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</si>
  <si>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</si>
  <si>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</si>
  <si>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</si>
  <si>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</si>
  <si>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</si>
  <si>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</si>
  <si>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</si>
  <si>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</si>
  <si>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</si>
  <si>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</si>
  <si>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</si>
  <si>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</si>
  <si>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</si>
  <si>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</si>
  <si>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</si>
  <si>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</si>
  <si>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</si>
  <si>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</si>
  <si>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</si>
  <si>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</si>
  <si>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</si>
  <si>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</si>
  <si>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</si>
  <si>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</si>
  <si>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</si>
  <si>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</si>
  <si>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</si>
  <si>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</si>
  <si>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</si>
  <si>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</si>
  <si>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</si>
  <si>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</si>
  <si>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</si>
  <si>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</si>
  <si>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</si>
  <si>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</si>
  <si>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</si>
  <si>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</si>
  <si>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</si>
  <si>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</si>
  <si>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</si>
  <si>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</si>
  <si>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</si>
  <si>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</si>
  <si>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</si>
  <si>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</si>
  <si>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</si>
  <si>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</si>
  <si>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</si>
  <si>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</si>
  <si>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</si>
  <si>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</si>
  <si>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</si>
  <si>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</si>
  <si>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</si>
  <si>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</si>
  <si>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</si>
  <si>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</si>
  <si>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</si>
  <si>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</si>
  <si>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</si>
  <si>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</si>
  <si>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</si>
  <si>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</si>
  <si>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</si>
  <si>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</si>
  <si>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</si>
  <si>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</si>
  <si>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</si>
  <si>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</si>
  <si>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</si>
  <si>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</si>
  <si>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</si>
  <si>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</si>
  <si>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</si>
  <si>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</si>
  <si>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</si>
  <si>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</si>
  <si>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</si>
  <si>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</si>
  <si>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</si>
  <si>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</si>
  <si>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</si>
  <si>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</si>
  <si>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</si>
  <si>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</si>
  <si>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</si>
  <si>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</si>
  <si>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</si>
  <si>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</si>
  <si>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</si>
  <si>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</si>
  <si>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</si>
  <si>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</si>
  <si>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</si>
  <si>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</si>
  <si>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</si>
  <si>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</si>
  <si>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</si>
  <si>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</si>
  <si>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</si>
  <si>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</si>
  <si>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</si>
  <si>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</si>
  <si>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</si>
  <si>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</si>
  <si>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</si>
  <si>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</si>
  <si>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</si>
  <si>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</si>
  <si>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</si>
  <si>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</si>
  <si>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</si>
  <si>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</si>
  <si>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</si>
  <si>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</si>
  <si>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</si>
  <si>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</si>
  <si>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</si>
  <si>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</si>
  <si>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</si>
  <si>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</si>
  <si>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</si>
  <si>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</si>
  <si>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</si>
  <si>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</si>
  <si>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</si>
  <si>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</si>
  <si>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</si>
  <si>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</si>
  <si>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</si>
  <si>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</si>
  <si>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</si>
  <si>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</si>
  <si>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</si>
  <si>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</si>
  <si>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</si>
  <si>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</si>
  <si>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</si>
  <si>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</si>
  <si>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</si>
  <si>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</si>
  <si>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</si>
  <si>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</si>
  <si>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</si>
  <si>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</si>
  <si>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</si>
  <si>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</si>
  <si>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</si>
  <si>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</si>
  <si>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</si>
  <si>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</si>
  <si>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</si>
  <si>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</si>
  <si>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</si>
  <si>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</si>
  <si>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</si>
  <si>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</si>
  <si>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</si>
  <si>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</si>
  <si>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</si>
  <si>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</si>
  <si>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</si>
  <si>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</si>
  <si>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</si>
  <si>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</si>
  <si>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</si>
  <si>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</si>
  <si>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</si>
  <si>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</si>
  <si>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</si>
  <si>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</si>
  <si>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</si>
  <si>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</si>
  <si>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</si>
  <si>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</si>
  <si>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</si>
  <si>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</si>
  <si>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</si>
  <si>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</si>
  <si>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</si>
  <si>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</si>
  <si>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</si>
  <si>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</si>
  <si>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</si>
  <si>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</si>
  <si>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</si>
  <si>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</si>
  <si>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</si>
  <si>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</si>
  <si>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</si>
  <si>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</si>
  <si>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</si>
  <si>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</si>
  <si>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</si>
  <si>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</si>
  <si>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</si>
  <si>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</si>
  <si>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</si>
  <si>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</si>
  <si>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</si>
  <si>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</si>
  <si>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</si>
  <si>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</si>
  <si>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</si>
  <si>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</si>
  <si>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</si>
  <si>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</si>
  <si>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</si>
  <si>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</si>
  <si>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</si>
  <si>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</si>
  <si>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</si>
  <si>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</si>
  <si>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</si>
  <si>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</si>
  <si>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</si>
  <si>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</si>
  <si>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</si>
  <si>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</si>
  <si>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</si>
  <si>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</si>
  <si>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</si>
  <si>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</si>
  <si>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</si>
  <si>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</si>
  <si>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</si>
  <si>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</si>
  <si>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</si>
  <si>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</si>
  <si>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</si>
  <si>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</si>
  <si>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</si>
  <si>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</si>
  <si>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</si>
  <si>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</si>
  <si>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</si>
  <si>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</si>
  <si>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</si>
  <si>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</si>
  <si>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</si>
  <si>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</si>
  <si>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</si>
  <si>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</si>
  <si>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</si>
  <si>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</si>
  <si>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</si>
  <si>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</si>
  <si>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</si>
  <si>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</si>
  <si>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</si>
  <si>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</si>
  <si>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</si>
  <si>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</si>
  <si>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</si>
  <si>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</si>
  <si>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</si>
  <si>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</si>
  <si>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</si>
  <si>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</si>
  <si>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</si>
  <si>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</si>
  <si>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</si>
  <si>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</si>
  <si>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</si>
  <si>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</si>
  <si>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</si>
  <si>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</si>
  <si>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</si>
  <si>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</si>
  <si>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</si>
  <si>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</si>
  <si>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</si>
  <si>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</si>
  <si>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</si>
  <si>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</si>
  <si>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</si>
  <si>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</si>
  <si>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</si>
  <si>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</si>
  <si>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</si>
  <si>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</si>
  <si>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</si>
  <si>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</si>
  <si>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</si>
  <si>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</si>
  <si>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</si>
  <si>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</si>
  <si>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</si>
  <si>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</si>
  <si>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</si>
  <si>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</si>
  <si>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</si>
  <si>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</si>
  <si>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</si>
  <si>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</si>
  <si>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</si>
  <si>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</si>
  <si>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</si>
  <si>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</si>
  <si>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</si>
  <si>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</si>
  <si>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</si>
  <si>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</si>
  <si>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</si>
  <si>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</si>
  <si>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</si>
  <si>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</si>
  <si>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</si>
  <si>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</si>
  <si>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</si>
  <si>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</si>
  <si>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</si>
  <si>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</si>
  <si>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</si>
  <si>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</si>
  <si>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</si>
  <si>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</si>
  <si>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</si>
  <si>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</si>
  <si>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</si>
  <si>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</si>
  <si>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</si>
  <si>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</si>
  <si>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</si>
  <si>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</si>
  <si>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</si>
  <si>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</si>
  <si>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</si>
  <si>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</si>
  <si>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</si>
  <si>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</si>
  <si>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</si>
  <si>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</si>
  <si>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</si>
  <si>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</si>
  <si>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</si>
  <si>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</si>
  <si>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</si>
  <si>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</si>
  <si>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</si>
  <si>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</si>
  <si>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</si>
  <si>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</si>
  <si>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</si>
  <si>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</si>
  <si>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</si>
  <si>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</si>
  <si>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</si>
  <si>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</si>
  <si>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</si>
  <si>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</si>
  <si>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</si>
  <si>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</si>
  <si>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</si>
  <si>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</si>
  <si>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</si>
  <si>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</si>
  <si>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</si>
  <si>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</si>
  <si>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</si>
  <si>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</si>
  <si>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</si>
  <si>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</si>
  <si>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</si>
  <si>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</si>
  <si>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</si>
  <si>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</si>
  <si>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</si>
  <si>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</si>
  <si>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</si>
  <si>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</si>
  <si>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</si>
  <si>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</si>
  <si>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</si>
  <si>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</si>
  <si>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</si>
  <si>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</si>
  <si>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</si>
  <si>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</si>
  <si>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</si>
  <si>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</si>
  <si>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</si>
  <si>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</si>
  <si>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</si>
  <si>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</si>
  <si>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</si>
  <si>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</si>
  <si>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</si>
  <si>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</si>
  <si>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</si>
  <si>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</si>
  <si>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</si>
  <si>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</si>
  <si>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</si>
  <si>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</si>
  <si>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</si>
  <si>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</si>
  <si>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</si>
  <si>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</si>
  <si>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</si>
  <si>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</si>
  <si>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</si>
  <si>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</si>
  <si>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</si>
  <si>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</si>
  <si>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</si>
  <si>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</si>
  <si>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</si>
  <si>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</si>
  <si>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</si>
  <si>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</si>
  <si>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</si>
  <si>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</si>
  <si>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</si>
  <si>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</si>
  <si>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</si>
  <si>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</si>
  <si>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</si>
  <si>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</si>
  <si>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</si>
  <si>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</si>
  <si>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</si>
  <si>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</si>
  <si>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</si>
  <si>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</si>
  <si>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</si>
  <si>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</si>
  <si>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</si>
  <si>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</si>
  <si>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</si>
  <si>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</si>
  <si>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</si>
  <si>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</si>
  <si>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</si>
  <si>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</si>
  <si>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</si>
  <si>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</si>
  <si>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</si>
  <si>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</si>
  <si>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</si>
  <si>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</si>
  <si>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</si>
  <si>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</si>
  <si>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</si>
  <si>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</si>
  <si>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</si>
  <si>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</si>
  <si>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</si>
  <si>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</si>
  <si>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</si>
  <si>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</si>
  <si>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</si>
  <si>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</si>
  <si>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</si>
  <si>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</si>
  <si>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</si>
  <si>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</si>
  <si>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</si>
  <si>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</si>
  <si>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</si>
  <si>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</si>
  <si>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</si>
  <si>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</si>
  <si>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</si>
  <si>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</si>
  <si>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</si>
  <si>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</si>
  <si>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</si>
  <si>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</si>
  <si>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</si>
  <si>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</si>
  <si>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</si>
  <si>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</si>
  <si>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</si>
  <si>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</si>
  <si>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</si>
  <si>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</si>
  <si>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</si>
  <si>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</si>
  <si>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</si>
  <si>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</si>
  <si>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</si>
  <si>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</si>
  <si>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</si>
  <si>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</si>
  <si>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</si>
  <si>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</si>
  <si>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</si>
  <si>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</si>
  <si>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</si>
  <si>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</si>
  <si>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</si>
  <si>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</si>
  <si>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</si>
  <si>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</si>
  <si>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</si>
  <si>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</si>
  <si>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</si>
  <si>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</si>
  <si>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</si>
  <si>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</si>
  <si>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</si>
  <si>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</si>
  <si>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</si>
  <si>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</si>
  <si>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</si>
  <si>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</si>
  <si>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</si>
  <si>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</si>
  <si>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</si>
  <si>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</si>
  <si>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</si>
  <si>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</si>
  <si>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</si>
  <si>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</si>
  <si>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</si>
  <si>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</si>
  <si>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</si>
  <si>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</si>
  <si>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</si>
  <si>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</si>
  <si>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</si>
  <si>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</si>
  <si>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</si>
  <si>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</si>
  <si>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</si>
  <si>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</si>
  <si>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</si>
  <si>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</si>
  <si>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</si>
  <si>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</si>
  <si>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</si>
  <si>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</si>
  <si>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</si>
  <si>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</si>
  <si>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</si>
  <si>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</si>
  <si>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</si>
  <si>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</si>
  <si>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</si>
  <si>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</si>
  <si>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</si>
  <si>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</si>
  <si>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</si>
  <si>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</si>
  <si>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</si>
  <si>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</si>
  <si>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</si>
  <si>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</si>
  <si>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</si>
  <si>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</si>
  <si>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</si>
  <si>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</si>
  <si>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</si>
  <si>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</si>
  <si>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</si>
  <si>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</si>
  <si>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</si>
  <si>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</si>
  <si>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</si>
  <si>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</si>
  <si>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</si>
  <si>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</si>
  <si>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</si>
  <si>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</si>
  <si>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</si>
  <si>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</si>
  <si>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</si>
  <si>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</si>
  <si>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</si>
  <si>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</si>
  <si>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</si>
  <si>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</si>
  <si>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</si>
  <si>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</si>
  <si>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</si>
  <si>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</si>
  <si>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</si>
  <si>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</si>
  <si>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</si>
  <si>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</si>
  <si>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</si>
  <si>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</si>
  <si>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</si>
  <si>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</si>
  <si>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</si>
  <si>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</si>
  <si>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</si>
  <si>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</si>
  <si>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</si>
  <si>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</si>
  <si>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</si>
  <si>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</si>
  <si>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</si>
  <si>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</si>
  <si>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</si>
  <si>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</si>
  <si>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</si>
  <si>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</si>
  <si>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</si>
  <si>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</si>
  <si>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</si>
  <si>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</si>
  <si>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</si>
  <si>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</si>
  <si>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</si>
  <si>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</si>
  <si>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</si>
  <si>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</si>
  <si>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</si>
  <si>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</si>
  <si>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</si>
  <si>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</si>
  <si>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</si>
  <si>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</si>
  <si>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</si>
  <si>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</si>
  <si>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</si>
  <si>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</si>
  <si>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</si>
  <si>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</si>
  <si>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</si>
  <si>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</si>
  <si>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</si>
  <si>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</si>
  <si>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</si>
  <si>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</si>
  <si>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</si>
  <si>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</si>
  <si>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</si>
  <si>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</si>
  <si>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</si>
  <si>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</si>
  <si>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</si>
  <si>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</si>
  <si>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</si>
  <si>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</si>
  <si>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</si>
  <si>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</si>
  <si>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</si>
  <si>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</si>
  <si>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</si>
  <si>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</si>
  <si>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</si>
  <si>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</si>
  <si>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</si>
  <si>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</si>
  <si>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</si>
  <si>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</si>
  <si>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</si>
  <si>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</si>
  <si>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</si>
  <si>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</si>
  <si>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</si>
  <si>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</si>
  <si>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</si>
  <si>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</si>
  <si>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</si>
  <si>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</si>
  <si>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</si>
  <si>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</si>
  <si>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</si>
  <si>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</si>
  <si>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</si>
  <si>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</si>
  <si>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</si>
  <si>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</si>
  <si>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</si>
  <si>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</si>
  <si>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</si>
  <si>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</si>
  <si>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</si>
  <si>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</si>
  <si>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</si>
  <si>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</si>
  <si>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</si>
  <si>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</si>
  <si>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</si>
  <si>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</si>
  <si>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</si>
  <si>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</si>
  <si>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</si>
  <si>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</si>
  <si>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</si>
  <si>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</si>
  <si>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</si>
  <si>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</si>
  <si>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</si>
  <si>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</si>
  <si>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</si>
  <si>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</si>
  <si>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</si>
  <si>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</si>
  <si>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</si>
  <si>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</si>
  <si>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</si>
  <si>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</si>
  <si>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</si>
  <si>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</si>
  <si>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</si>
  <si>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</si>
  <si>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</si>
  <si>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</si>
  <si>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</si>
  <si>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</si>
  <si>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</si>
  <si>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</si>
  <si>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</si>
  <si>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</si>
  <si>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</si>
  <si>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</si>
  <si>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</si>
  <si>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</si>
  <si>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</si>
  <si>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</si>
  <si>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</si>
  <si>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</si>
  <si>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</si>
  <si>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</si>
  <si>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</si>
  <si>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</si>
  <si>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</si>
  <si>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</si>
  <si>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</si>
  <si>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</si>
  <si>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</si>
  <si>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</si>
  <si>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</si>
  <si>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</si>
  <si>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</si>
  <si>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</si>
  <si>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</si>
  <si>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</si>
  <si>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</si>
  <si>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</si>
  <si>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</si>
  <si>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</si>
  <si>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</si>
  <si>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</si>
  <si>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</si>
  <si>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</si>
  <si>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</si>
  <si>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</si>
  <si>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</si>
  <si>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</si>
  <si>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</si>
  <si>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</si>
  <si>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</si>
  <si>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</si>
  <si>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</si>
  <si>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</si>
  <si>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</si>
  <si>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</si>
  <si>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</si>
  <si>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</si>
  <si>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</si>
  <si>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</si>
  <si>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</si>
  <si>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</si>
  <si>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</si>
  <si>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</si>
  <si>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</si>
  <si>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</si>
  <si>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</si>
  <si>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</si>
  <si>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</si>
  <si>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</si>
  <si>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</si>
  <si>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</si>
  <si>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</si>
  <si>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</si>
  <si>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</si>
  <si>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</si>
  <si>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</si>
  <si>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</si>
  <si>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</si>
  <si>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</si>
  <si>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</si>
  <si>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</si>
  <si>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</si>
  <si>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</si>
  <si>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</si>
  <si>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</si>
  <si>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</si>
  <si>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</si>
  <si>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</si>
  <si>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</si>
  <si>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</si>
  <si>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</si>
  <si>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</si>
  <si>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</si>
  <si>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</si>
  <si>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</si>
  <si>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</si>
  <si>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</si>
  <si>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</si>
  <si>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</si>
  <si>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</si>
  <si>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</si>
  <si>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</si>
  <si>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</si>
  <si>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</si>
  <si>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</si>
  <si>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</si>
  <si>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</si>
  <si>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</si>
  <si>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</si>
  <si>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</si>
  <si>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</si>
  <si>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</si>
  <si>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</si>
  <si>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</si>
  <si>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</si>
  <si>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</si>
  <si>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</si>
  <si>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</si>
  <si>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</si>
  <si>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</si>
  <si>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</si>
  <si>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</si>
  <si>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</si>
  <si>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</si>
  <si>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</si>
  <si>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</si>
  <si>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</si>
  <si>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</si>
  <si>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</si>
  <si>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</si>
  <si>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</si>
  <si>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</si>
  <si>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</si>
  <si>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</si>
  <si>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</si>
  <si>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</si>
  <si>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</si>
  <si>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</si>
  <si>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</si>
  <si>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</si>
  <si>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</si>
  <si>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</si>
  <si>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</si>
  <si>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</si>
  <si>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</si>
  <si>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</si>
  <si>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</si>
  <si>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</si>
  <si>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</si>
  <si>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</si>
  <si>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</si>
  <si>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</si>
  <si>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</si>
  <si>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</si>
  <si>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</si>
  <si>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</si>
  <si>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</si>
  <si>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</si>
  <si>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</si>
  <si>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</si>
  <si>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</si>
  <si>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</si>
  <si>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</si>
  <si>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</si>
  <si>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</si>
  <si>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</si>
  <si>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</si>
  <si>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</si>
  <si>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</si>
  <si>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</si>
  <si>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</si>
  <si>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</si>
  <si>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</si>
  <si>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</si>
  <si>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</si>
  <si>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</si>
  <si>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</si>
  <si>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</si>
  <si>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</si>
  <si>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</si>
  <si>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</si>
  <si>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</si>
  <si>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</si>
  <si>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</si>
  <si>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</si>
  <si>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</si>
  <si>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</si>
  <si>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</si>
  <si>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</si>
  <si>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</si>
  <si>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</si>
  <si>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</si>
  <si>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</si>
  <si>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</si>
  <si>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</si>
  <si>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</si>
  <si>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</si>
  <si>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</si>
  <si>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</si>
  <si>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</si>
  <si>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</si>
  <si>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</si>
  <si>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</si>
  <si>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</si>
  <si>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</si>
  <si>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</si>
  <si>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</si>
  <si>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</si>
  <si>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</si>
  <si>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</si>
  <si>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</si>
  <si>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</si>
  <si>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</si>
  <si>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</si>
  <si>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</si>
  <si>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</si>
  <si>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</si>
  <si>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</si>
  <si>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</si>
  <si>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</si>
  <si>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</si>
  <si>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</si>
  <si>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</si>
  <si>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</si>
  <si>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</si>
  <si>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</si>
  <si>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</si>
  <si>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</si>
  <si>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</si>
  <si>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</si>
  <si>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</si>
  <si>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</si>
  <si>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</si>
  <si>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</si>
  <si>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</si>
  <si>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</si>
  <si>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</si>
  <si>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</si>
  <si>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</si>
  <si>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</si>
  <si>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</si>
  <si>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</si>
  <si>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</si>
  <si>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</si>
  <si>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</si>
  <si>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</si>
  <si>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</si>
  <si>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</si>
  <si>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</si>
  <si>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</si>
  <si>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</si>
  <si>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</si>
  <si>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</si>
  <si>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</si>
  <si>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</si>
  <si>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</si>
  <si>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</si>
  <si>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</si>
  <si>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</si>
  <si>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</si>
  <si>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</si>
  <si>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</si>
  <si>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</si>
  <si>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</si>
  <si>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</si>
  <si>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</si>
  <si>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</si>
  <si>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</si>
  <si>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</si>
  <si>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</si>
  <si>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</si>
  <si>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</si>
  <si>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</si>
  <si>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</si>
  <si>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</si>
  <si>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</si>
  <si>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</si>
  <si>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</si>
  <si>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</si>
  <si>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</si>
  <si>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</si>
  <si>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</si>
  <si>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</si>
  <si>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</si>
  <si>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</si>
  <si>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</si>
  <si>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</si>
  <si>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</si>
  <si>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</si>
  <si>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</si>
  <si>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</si>
  <si>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</si>
  <si>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</si>
  <si>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</si>
  <si>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</si>
  <si>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</si>
  <si>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</si>
  <si>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</si>
  <si>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</si>
  <si>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</si>
  <si>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</si>
  <si>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</si>
  <si>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</si>
  <si>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</si>
  <si>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</si>
  <si>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</si>
  <si>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</si>
  <si>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</si>
  <si>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</si>
  <si>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</si>
  <si>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</si>
  <si>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</si>
  <si>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</si>
  <si>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</si>
  <si>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</si>
  <si>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</si>
  <si>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</si>
  <si>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</si>
  <si>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</si>
  <si>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</si>
  <si>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</si>
  <si>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</si>
  <si>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</si>
  <si>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</si>
  <si>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</si>
  <si>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</si>
  <si>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</si>
  <si>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</si>
  <si>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</si>
  <si>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</si>
  <si>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</si>
  <si>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</si>
  <si>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</si>
  <si>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</si>
  <si>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</si>
  <si>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</si>
  <si>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</si>
  <si>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</si>
  <si>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</si>
  <si>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</si>
  <si>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</si>
  <si>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</si>
  <si>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</si>
  <si>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</si>
  <si>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</si>
  <si>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</si>
  <si>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</si>
  <si>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</si>
  <si>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</si>
  <si>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</si>
  <si>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</si>
  <si>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</si>
  <si>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</si>
  <si>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</si>
  <si>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</si>
  <si>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</si>
  <si>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</si>
  <si>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</si>
  <si>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</si>
  <si>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</si>
  <si>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</si>
  <si>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</si>
  <si>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</si>
  <si>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</si>
  <si>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</si>
  <si>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</si>
  <si>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</si>
  <si>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</si>
  <si>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</si>
  <si>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</si>
  <si>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</si>
  <si>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</si>
  <si>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</si>
  <si>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</si>
  <si>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</si>
  <si>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</si>
  <si>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</si>
  <si>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</si>
  <si>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</si>
  <si>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</si>
  <si>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</si>
  <si>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</si>
  <si>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</si>
  <si>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</si>
  <si>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</si>
  <si>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</si>
  <si>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</si>
  <si>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</si>
  <si>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</si>
  <si>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</si>
  <si>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</si>
  <si>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</si>
  <si>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</si>
  <si>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</si>
  <si>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</si>
  <si>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</si>
  <si>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</si>
  <si>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</si>
  <si>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</si>
  <si>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</si>
  <si>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</si>
  <si>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</si>
  <si>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</si>
  <si>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</si>
  <si>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</si>
  <si>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</si>
  <si>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</si>
  <si>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</si>
  <si>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</si>
  <si>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</si>
  <si>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</si>
  <si>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</si>
  <si>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</si>
  <si>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</si>
  <si>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</si>
  <si>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</si>
  <si>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</si>
  <si>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</si>
  <si>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</si>
  <si>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</si>
  <si>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</si>
  <si>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</si>
  <si>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</si>
  <si>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</si>
  <si>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</si>
  <si>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</si>
  <si>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</si>
  <si>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</si>
  <si>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</si>
  <si>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</si>
  <si>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</si>
  <si>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</si>
  <si>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</si>
  <si>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</si>
  <si>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</si>
  <si>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</si>
  <si>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</si>
  <si>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</si>
  <si>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</si>
  <si>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</si>
  <si>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</si>
  <si>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</si>
  <si>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</si>
  <si>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</si>
  <si>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</si>
  <si>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</si>
  <si>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</si>
  <si>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</si>
  <si>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</si>
  <si>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</si>
  <si>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</si>
  <si>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</si>
  <si>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</si>
  <si>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</si>
  <si>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</si>
  <si>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</si>
  <si>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</si>
  <si>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</si>
  <si>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</si>
  <si>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</si>
  <si>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</si>
  <si>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</si>
  <si>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</si>
  <si>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</si>
  <si>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</si>
  <si>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</si>
  <si>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</si>
  <si>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</si>
  <si>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</si>
  <si>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</si>
  <si>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</si>
  <si>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</si>
  <si>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</si>
  <si>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</si>
  <si>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</si>
  <si>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</si>
  <si>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</si>
  <si>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</si>
  <si>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</si>
  <si>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</si>
  <si>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</si>
  <si>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</si>
  <si>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</si>
  <si>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</si>
  <si>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</si>
  <si>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</si>
  <si>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</si>
  <si>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</si>
  <si>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</si>
  <si>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</si>
  <si>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</si>
  <si>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</si>
  <si>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</si>
  <si>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</si>
  <si>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</si>
  <si>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</si>
  <si>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</si>
  <si>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</si>
  <si>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</si>
  <si>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</si>
  <si>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</si>
  <si>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</si>
  <si>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</si>
  <si>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</si>
  <si>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</si>
  <si>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</si>
  <si>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</si>
  <si>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</si>
  <si>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</si>
  <si>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</si>
  <si>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</si>
  <si>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</si>
  <si>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</si>
  <si>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</si>
  <si>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</si>
  <si>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</si>
  <si>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</si>
  <si>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</si>
  <si>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</si>
  <si>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</si>
  <si>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</si>
  <si>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</si>
  <si>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</si>
  <si>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</si>
  <si>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</si>
  <si>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</si>
  <si>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</si>
  <si>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</si>
  <si>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</si>
  <si>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</si>
  <si>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</si>
  <si>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</si>
  <si>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</si>
  <si>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</si>
  <si>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</si>
  <si>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</si>
  <si>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</si>
  <si>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</si>
  <si>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</si>
  <si>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</si>
  <si>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</si>
  <si>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</si>
  <si>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</si>
  <si>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</si>
  <si>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</si>
  <si>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</si>
  <si>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</si>
  <si>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</si>
  <si>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</si>
  <si>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</si>
  <si>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</si>
  <si>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</si>
  <si>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</si>
  <si>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</si>
  <si>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</si>
  <si>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</si>
  <si>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</si>
  <si>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</si>
  <si>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</si>
  <si>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</si>
  <si>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</si>
  <si>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</si>
  <si>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</si>
  <si>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</si>
  <si>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</si>
  <si>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</si>
  <si>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</si>
  <si>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</si>
  <si>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</si>
  <si>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</si>
  <si>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</si>
  <si>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</si>
  <si>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</si>
  <si>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</si>
  <si>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</si>
  <si>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</si>
  <si>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</si>
  <si>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</si>
  <si>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</si>
  <si>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</si>
  <si>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</si>
  <si>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</si>
  <si>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</si>
  <si>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</si>
  <si>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</si>
  <si>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</si>
  <si>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</si>
  <si>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</si>
  <si>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</si>
  <si>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</si>
  <si>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</si>
  <si>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</si>
  <si>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</si>
  <si>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</si>
  <si>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</si>
  <si>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</si>
  <si>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</si>
  <si>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</si>
  <si>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</si>
  <si>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</si>
  <si>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</si>
  <si>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</si>
  <si>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</si>
  <si>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</si>
  <si>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</si>
  <si>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</si>
  <si>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</si>
  <si>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</si>
  <si>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</si>
  <si>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</si>
  <si>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</si>
  <si>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</si>
  <si>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</si>
  <si>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</si>
  <si>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</si>
  <si>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</si>
  <si>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</si>
  <si>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</si>
  <si>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</si>
  <si>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</si>
  <si>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</si>
  <si>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</si>
  <si>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</si>
  <si>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</si>
  <si>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</si>
  <si>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</si>
  <si>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</si>
  <si>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</si>
  <si>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</si>
  <si>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</si>
  <si>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</si>
  <si>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</si>
  <si>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</si>
  <si>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</si>
  <si>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</si>
  <si>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</si>
  <si>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</si>
  <si>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</si>
  <si>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</si>
  <si>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</si>
  <si>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</si>
  <si>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</si>
  <si>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</si>
  <si>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</si>
  <si>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</si>
  <si>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</si>
  <si>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</si>
  <si>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</si>
  <si>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</si>
  <si>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</si>
  <si>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</si>
  <si>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</si>
  <si>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</si>
  <si>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</si>
  <si>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</si>
  <si>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</si>
  <si>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</si>
  <si>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</si>
  <si>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</si>
  <si>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</si>
  <si>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</si>
  <si>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</si>
  <si>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</si>
  <si>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</si>
  <si>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</si>
  <si>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</si>
  <si>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</si>
  <si>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</si>
  <si>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</si>
  <si>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</si>
  <si>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</si>
  <si>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</si>
  <si>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</si>
  <si>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</si>
  <si>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</si>
  <si>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</si>
  <si>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</si>
  <si>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</si>
  <si>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</si>
  <si>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</si>
  <si>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</si>
  <si>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</si>
  <si>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</si>
  <si>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</si>
  <si>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</si>
  <si>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</si>
  <si>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</si>
  <si>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</si>
  <si>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</si>
  <si>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</si>
  <si>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</si>
  <si>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</si>
  <si>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</si>
  <si>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</si>
  <si>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</si>
  <si>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</si>
  <si>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</si>
  <si>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</si>
  <si>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</si>
  <si>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</si>
  <si>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</si>
  <si>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</si>
  <si>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</si>
  <si>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</si>
  <si>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</si>
  <si>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</si>
  <si>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</si>
  <si>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</si>
  <si>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</si>
  <si>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</si>
  <si>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</si>
  <si>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</si>
  <si>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</si>
  <si>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</si>
  <si>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</si>
  <si>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</si>
  <si>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</si>
  <si>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</si>
  <si>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</si>
  <si>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</si>
  <si>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</si>
  <si>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</si>
  <si>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</si>
  <si>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</si>
  <si>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</si>
  <si>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</si>
  <si>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</si>
  <si>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</si>
  <si>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</si>
  <si>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</si>
  <si>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</si>
  <si>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</si>
  <si>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</si>
  <si>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</si>
  <si>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</si>
  <si>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</si>
  <si>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</si>
  <si>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</si>
  <si>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</si>
  <si>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</si>
  <si>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</si>
  <si>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</si>
  <si>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</si>
  <si>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</si>
  <si>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</si>
  <si>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</si>
  <si>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</si>
  <si>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</si>
  <si>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</si>
  <si>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</si>
  <si>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</si>
  <si>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</si>
  <si>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</si>
  <si>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</si>
  <si>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</si>
  <si>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</si>
  <si>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</si>
  <si>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</si>
  <si>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</si>
  <si>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</si>
  <si>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</si>
  <si>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</si>
  <si>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</si>
  <si>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</si>
  <si>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</si>
  <si>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</si>
  <si>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</si>
  <si>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</si>
  <si>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</si>
  <si>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</si>
  <si>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</si>
  <si>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</si>
  <si>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</si>
  <si>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</si>
  <si>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</si>
  <si>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</si>
  <si>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</si>
  <si>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</si>
  <si>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</si>
  <si>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</si>
  <si>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</si>
  <si>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</si>
  <si>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</si>
  <si>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</si>
  <si>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</si>
  <si>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</si>
  <si>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</si>
  <si>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</si>
  <si>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</si>
  <si>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</si>
  <si>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</si>
  <si>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</si>
  <si>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</si>
  <si>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</si>
  <si>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</si>
  <si>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</si>
  <si>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</si>
  <si>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</si>
  <si>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</si>
  <si>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</si>
  <si>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</si>
  <si>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</si>
  <si>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</si>
  <si>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</si>
  <si>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</si>
  <si>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</si>
  <si>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</si>
  <si>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</si>
  <si>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</si>
  <si>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</si>
  <si>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</si>
  <si>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</si>
  <si>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</si>
  <si>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</si>
  <si>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</si>
  <si>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</si>
  <si>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</si>
  <si>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</si>
  <si>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</si>
  <si>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</si>
  <si>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</si>
  <si>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</si>
  <si>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</si>
  <si>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</si>
  <si>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</si>
  <si>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</si>
  <si>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</si>
  <si>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</si>
  <si>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</si>
  <si>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</si>
  <si>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</si>
  <si>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</si>
  <si>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</si>
  <si>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</si>
  <si>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</si>
  <si>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</si>
  <si>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</si>
  <si>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</si>
  <si>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</si>
  <si>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</si>
  <si>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</si>
  <si>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</si>
  <si>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</si>
  <si>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</si>
  <si>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</si>
  <si>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</si>
  <si>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</si>
  <si>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</si>
  <si>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</si>
  <si>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</si>
  <si>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</si>
  <si>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</si>
  <si>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</si>
  <si>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</si>
  <si>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</si>
  <si>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</si>
  <si>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</si>
  <si>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</si>
  <si>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</si>
  <si>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</si>
  <si>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</si>
  <si>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</si>
  <si>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</si>
  <si>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</si>
  <si>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</si>
  <si>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</si>
  <si>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</si>
  <si>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</si>
  <si>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</si>
  <si>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</si>
  <si>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</si>
  <si>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</si>
  <si>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</si>
  <si>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</si>
  <si>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</si>
  <si>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</si>
  <si>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</si>
  <si>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</si>
  <si>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</si>
  <si>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</si>
  <si>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</si>
  <si>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</si>
  <si>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</si>
  <si>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</si>
  <si>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</si>
  <si>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</si>
  <si>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</si>
  <si>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</si>
  <si>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</si>
  <si>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</si>
  <si>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</si>
  <si>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</si>
  <si>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</si>
  <si>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</si>
  <si>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</si>
  <si>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</si>
  <si>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</si>
  <si>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</si>
  <si>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</si>
  <si>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</si>
  <si>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</si>
  <si>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</si>
  <si>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</si>
  <si>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</si>
  <si>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</si>
  <si>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</si>
  <si>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</si>
  <si>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</si>
  <si>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</si>
  <si>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</si>
  <si>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</si>
  <si>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</si>
  <si>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</si>
  <si>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</si>
  <si>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</si>
  <si>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</si>
  <si>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</si>
  <si>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</si>
  <si>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</si>
  <si>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</si>
  <si>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</si>
  <si>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</si>
  <si>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</si>
  <si>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</si>
  <si>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</si>
  <si>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</si>
  <si>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</si>
  <si>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</si>
  <si>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</si>
  <si>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</si>
  <si>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</si>
  <si>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</si>
  <si>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</si>
  <si>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</si>
  <si>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</si>
  <si>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</si>
  <si>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</si>
  <si>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</si>
  <si>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</si>
  <si>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</si>
  <si>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</si>
  <si>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</si>
  <si>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</si>
  <si>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</si>
  <si>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</si>
  <si>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</si>
  <si>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</si>
  <si>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</si>
  <si>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</si>
  <si>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</si>
  <si>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</si>
  <si>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</si>
  <si>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</si>
  <si>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</si>
  <si>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</si>
  <si>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</si>
  <si>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</si>
  <si>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</si>
  <si>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</si>
  <si>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</si>
  <si>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</si>
  <si>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</si>
  <si>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</si>
  <si>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</si>
  <si>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</si>
  <si>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</si>
  <si>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</si>
  <si>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</si>
  <si>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</si>
  <si>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</si>
  <si>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</si>
  <si>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</si>
  <si>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</si>
  <si>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</si>
  <si>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</si>
  <si>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</si>
  <si>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</si>
  <si>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</si>
  <si>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</si>
  <si>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</si>
  <si>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</si>
  <si>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</si>
  <si>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</si>
  <si>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</si>
  <si>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</si>
  <si>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</si>
  <si>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</si>
  <si>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</si>
  <si>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</si>
  <si>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</si>
  <si>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</si>
  <si>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</si>
  <si>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</si>
  <si>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</si>
  <si>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</si>
  <si>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</si>
  <si>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</si>
  <si>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</si>
  <si>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</si>
  <si>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</si>
  <si>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</si>
  <si>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</si>
  <si>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</si>
  <si>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</si>
  <si>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</si>
  <si>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</si>
  <si>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</si>
  <si>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</si>
  <si>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</si>
  <si>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</si>
  <si>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</si>
  <si>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</si>
  <si>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</si>
  <si>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</si>
  <si>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</si>
  <si>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</si>
  <si>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</si>
  <si>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</si>
  <si>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</si>
  <si>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</si>
  <si>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</si>
  <si>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</si>
  <si>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</si>
  <si>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</si>
  <si>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</si>
  <si>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</si>
  <si>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</si>
  <si>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</si>
  <si>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</si>
  <si>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</si>
  <si>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</si>
  <si>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</si>
  <si>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</si>
  <si>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</si>
  <si>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</si>
  <si>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</si>
  <si>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</si>
  <si>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</si>
  <si>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</si>
  <si>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</si>
  <si>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</si>
  <si>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</si>
  <si>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</si>
  <si>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</si>
  <si>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</si>
  <si>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</si>
  <si>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</si>
  <si>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</si>
  <si>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</si>
  <si>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</si>
  <si>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</si>
  <si>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</si>
  <si>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</si>
  <si>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</si>
  <si>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</si>
  <si>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</si>
  <si>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</si>
  <si>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</si>
  <si>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</si>
  <si>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</si>
  <si>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</si>
  <si>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</si>
  <si>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</si>
  <si>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</si>
  <si>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</si>
  <si>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</si>
  <si>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</si>
  <si>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</si>
  <si>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</si>
  <si>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</si>
  <si>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</si>
  <si>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</si>
  <si>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</si>
  <si>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</si>
  <si>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</si>
  <si>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</si>
  <si>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</si>
  <si>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</si>
  <si>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</si>
  <si>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</si>
  <si>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</si>
  <si>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</si>
  <si>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</si>
  <si>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</si>
  <si>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</si>
  <si>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</si>
  <si>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</si>
  <si>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</si>
  <si>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</si>
  <si>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</si>
  <si>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</si>
  <si>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</si>
  <si>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</si>
  <si>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</si>
  <si>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</si>
  <si>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</si>
  <si>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</si>
  <si>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</si>
  <si>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</si>
  <si>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</si>
  <si>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</si>
  <si>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</si>
  <si>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</si>
  <si>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</si>
  <si>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</si>
  <si>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</si>
  <si>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</si>
  <si>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</si>
  <si>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</si>
  <si>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</si>
  <si>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</si>
  <si>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</si>
  <si>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</si>
  <si>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</si>
  <si>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</si>
  <si>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</si>
  <si>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</si>
  <si>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</si>
  <si>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</si>
  <si>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</si>
  <si>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</si>
  <si>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</si>
  <si>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</si>
  <si>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</si>
  <si>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</si>
  <si>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</si>
  <si>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</si>
  <si>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</si>
  <si>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</si>
  <si>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</si>
  <si>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</si>
  <si>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</si>
  <si>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</si>
  <si>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</si>
  <si>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</si>
  <si>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</si>
  <si>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</si>
  <si>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</si>
  <si>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</si>
  <si>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</si>
  <si>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</si>
  <si>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</si>
  <si>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</si>
  <si>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</si>
  <si>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</si>
  <si>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</si>
  <si>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</si>
  <si>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</si>
  <si>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</si>
  <si>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</si>
  <si>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</si>
  <si>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</si>
  <si>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</si>
  <si>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</si>
  <si>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</si>
  <si>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</si>
  <si>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</si>
  <si>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</si>
  <si>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</si>
  <si>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</si>
  <si>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</si>
  <si>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</si>
  <si>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</si>
  <si>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</si>
  <si>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</si>
  <si>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</si>
  <si>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</si>
  <si>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</si>
  <si>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</si>
  <si>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</si>
  <si>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</si>
  <si>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</si>
  <si>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</si>
  <si>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</si>
  <si>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</si>
  <si>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</si>
  <si>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</si>
  <si>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</si>
  <si>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</si>
  <si>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</si>
  <si>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</si>
  <si>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</si>
  <si>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</si>
  <si>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</si>
  <si>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</si>
  <si>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</si>
  <si>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</si>
  <si>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</si>
  <si>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</si>
  <si>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</si>
  <si>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</si>
  <si>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</si>
  <si>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</si>
  <si>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</si>
  <si>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</si>
  <si>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</si>
  <si>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</si>
  <si>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</si>
  <si>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</si>
  <si>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</si>
  <si>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</si>
  <si>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</si>
  <si>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</si>
  <si>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</si>
  <si>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</si>
  <si>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</si>
  <si>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</si>
  <si>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</si>
  <si>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</si>
  <si>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</si>
  <si>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</si>
  <si>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</si>
  <si>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</si>
  <si>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</si>
  <si>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</si>
  <si>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</si>
  <si>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</si>
  <si>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</si>
  <si>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</si>
  <si>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</si>
  <si>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</si>
  <si>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</si>
  <si>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</si>
  <si>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</si>
  <si>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</si>
  <si>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</si>
  <si>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</si>
  <si>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</si>
  <si>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</si>
  <si>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</si>
  <si>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</si>
  <si>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</si>
  <si>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</si>
  <si>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</si>
  <si>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</si>
  <si>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</si>
  <si>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</si>
  <si>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</si>
  <si>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</si>
  <si>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</si>
  <si>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</si>
  <si>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</si>
  <si>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</si>
  <si>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</si>
  <si>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</si>
  <si>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</si>
  <si>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</si>
  <si>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</si>
  <si>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</si>
  <si>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</si>
  <si>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</si>
  <si>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</si>
  <si>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</si>
  <si>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</si>
  <si>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</si>
  <si>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</si>
  <si>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</si>
  <si>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</si>
  <si>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</si>
  <si>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</si>
  <si>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</si>
  <si>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</si>
  <si>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</si>
  <si>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</si>
  <si>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</si>
  <si>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</si>
  <si>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</si>
  <si>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</si>
  <si>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</si>
  <si>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</si>
  <si>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</si>
  <si>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</si>
  <si>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</si>
  <si>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</si>
  <si>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</si>
  <si>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</si>
  <si>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</si>
  <si>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</si>
  <si>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</si>
  <si>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</si>
  <si>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</si>
  <si>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</si>
  <si>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</si>
  <si>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</si>
  <si>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</si>
  <si>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</si>
  <si>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</si>
  <si>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</si>
  <si>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</si>
  <si>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</si>
  <si>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</si>
  <si>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</si>
  <si>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</si>
  <si>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</si>
  <si>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</si>
  <si>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</si>
  <si>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</si>
  <si>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</si>
  <si>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</si>
  <si>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</si>
  <si>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</si>
  <si>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</si>
  <si>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</si>
  <si>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</si>
  <si>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</si>
  <si>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</si>
  <si>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</si>
  <si>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</si>
  <si>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</si>
  <si>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</si>
  <si>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</si>
  <si>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</si>
  <si>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</si>
  <si>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</si>
  <si>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</si>
  <si>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</si>
  <si>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</si>
  <si>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</si>
  <si>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</si>
  <si>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</si>
  <si>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</si>
  <si>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</si>
  <si>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</si>
  <si>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</si>
  <si>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</si>
  <si>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</si>
  <si>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</si>
  <si>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</si>
  <si>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</si>
  <si>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</si>
  <si>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</si>
  <si>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</si>
  <si>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</si>
  <si>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</si>
  <si>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</si>
  <si>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</si>
  <si>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</si>
  <si>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</si>
  <si>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</si>
  <si>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</si>
  <si>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</si>
  <si>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</si>
  <si>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</si>
  <si>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</si>
  <si>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</si>
  <si>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</si>
  <si>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</si>
  <si>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</si>
  <si>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</si>
  <si>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</si>
  <si>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</si>
  <si>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</si>
  <si>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</si>
  <si>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</si>
  <si>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</si>
  <si>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</si>
  <si>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</si>
  <si>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</si>
  <si>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</si>
  <si>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</si>
  <si>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</si>
  <si>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</si>
  <si>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</si>
  <si>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</si>
  <si>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</si>
  <si>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</si>
  <si>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</si>
  <si>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</si>
  <si>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</si>
  <si>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</si>
  <si>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</si>
  <si>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</si>
  <si>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</si>
  <si>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</si>
  <si>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</si>
  <si>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</si>
  <si>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</si>
  <si>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</si>
  <si>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</si>
  <si>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</si>
  <si>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</si>
  <si>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</si>
  <si>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</si>
  <si>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</si>
  <si>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</si>
  <si>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</si>
  <si>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</si>
  <si>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</si>
  <si>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</si>
  <si>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</si>
  <si>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</si>
  <si>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</si>
  <si>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</si>
  <si>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</si>
  <si>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</si>
  <si>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</si>
  <si>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</si>
  <si>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</si>
  <si>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</si>
  <si>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</si>
  <si>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</si>
  <si>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</si>
  <si>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</si>
  <si>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</si>
  <si>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</si>
  <si>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</si>
  <si>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</si>
  <si>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</si>
  <si>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</si>
  <si>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</si>
  <si>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</si>
  <si>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</si>
  <si>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</si>
  <si>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</si>
  <si>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</si>
  <si>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</si>
  <si>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</si>
  <si>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</si>
  <si>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</si>
  <si>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</si>
  <si>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</si>
  <si>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</si>
  <si>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</si>
  <si>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</si>
  <si>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</si>
  <si>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</si>
  <si>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</si>
  <si>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</si>
  <si>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</si>
  <si>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</si>
  <si>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</si>
  <si>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</si>
  <si>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</si>
  <si>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</si>
  <si>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</si>
  <si>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</si>
  <si>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</si>
  <si>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</si>
  <si>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</si>
  <si>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</si>
  <si>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</si>
  <si>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</si>
  <si>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</si>
  <si>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</si>
  <si>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</si>
  <si>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</si>
  <si>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</si>
  <si>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</si>
  <si>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</si>
  <si>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</si>
  <si>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</si>
  <si>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</si>
  <si>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</si>
  <si>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</si>
  <si>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</si>
  <si>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</si>
  <si>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</si>
  <si>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</si>
  <si>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</si>
  <si>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</si>
  <si>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</si>
  <si>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</si>
  <si>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</si>
  <si>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</si>
  <si>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</si>
  <si>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</si>
  <si>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</si>
  <si>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</si>
  <si>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</si>
  <si>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</si>
  <si>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</si>
  <si>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</si>
  <si>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</si>
  <si>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</si>
  <si>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</si>
  <si>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</si>
  <si>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</si>
  <si>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</si>
  <si>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</si>
  <si>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</si>
  <si>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</si>
  <si>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</si>
  <si>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</si>
  <si>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</si>
  <si>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</si>
  <si>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</si>
  <si>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</si>
  <si>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</si>
  <si>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</si>
  <si>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</si>
  <si>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</si>
  <si>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</si>
  <si>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</si>
  <si>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</si>
  <si>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</si>
  <si>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</si>
  <si>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</si>
  <si>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</si>
  <si>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</si>
  <si>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</si>
  <si>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</si>
  <si>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</si>
  <si>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</si>
  <si>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</si>
  <si>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</si>
  <si>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</si>
  <si>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</si>
  <si>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</si>
  <si>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</si>
  <si>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</si>
  <si>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</si>
  <si>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</si>
  <si>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</si>
  <si>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</si>
  <si>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</si>
  <si>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</si>
  <si>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</si>
  <si>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</si>
  <si>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</si>
  <si>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</si>
  <si>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</si>
  <si>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</si>
  <si>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</si>
  <si>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</si>
  <si>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</si>
  <si>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</si>
  <si>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</si>
  <si>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</si>
  <si>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</si>
  <si>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</si>
  <si>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</si>
  <si>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</si>
  <si>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</si>
  <si>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</si>
  <si>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</si>
  <si>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</si>
  <si>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</si>
  <si>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</si>
  <si>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</si>
  <si>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</si>
  <si>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</si>
  <si>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</si>
  <si>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</si>
  <si>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</si>
  <si>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</si>
  <si>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</si>
  <si>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</si>
  <si>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</si>
  <si>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</si>
  <si>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</si>
  <si>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</si>
  <si>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</si>
  <si>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</si>
  <si>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</si>
  <si>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</si>
  <si>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</si>
  <si>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</si>
  <si>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</si>
  <si>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</si>
  <si>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</si>
  <si>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</si>
  <si>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</si>
  <si>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</si>
  <si>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</si>
  <si>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</si>
  <si>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</si>
  <si>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</si>
  <si>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</si>
  <si>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</si>
  <si>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</si>
  <si>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</si>
  <si>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</si>
  <si>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</si>
  <si>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</si>
  <si>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</si>
  <si>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</si>
  <si>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</si>
  <si>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</si>
  <si>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</si>
  <si>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</si>
  <si>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</si>
  <si>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</si>
  <si>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</si>
  <si>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</si>
  <si>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</si>
  <si>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</si>
  <si>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</si>
  <si>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</si>
  <si>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</si>
  <si>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</si>
  <si>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</si>
  <si>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</si>
  <si>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</si>
  <si>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</si>
  <si>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</si>
  <si>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</si>
  <si>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</si>
  <si>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</si>
  <si>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</si>
  <si>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</si>
  <si>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</si>
  <si>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</si>
  <si>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</si>
  <si>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</si>
  <si>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</si>
  <si>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</si>
  <si>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</si>
  <si>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</si>
  <si>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</si>
  <si>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</si>
  <si>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</si>
  <si>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</si>
  <si>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</si>
  <si>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</si>
  <si>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</si>
  <si>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</si>
  <si>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</si>
  <si>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</si>
  <si>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</si>
  <si>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</si>
  <si>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</si>
  <si>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</si>
  <si>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</si>
  <si>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</si>
  <si>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</si>
  <si>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</si>
  <si>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</si>
  <si>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</si>
  <si>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</si>
  <si>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</si>
  <si>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</si>
  <si>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</si>
  <si>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</si>
  <si>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</si>
  <si>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</si>
  <si>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</si>
  <si>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</si>
  <si>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</si>
  <si>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</si>
  <si>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</si>
  <si>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</si>
  <si>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</si>
  <si>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</si>
  <si>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</si>
  <si>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</si>
  <si>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</si>
  <si>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</si>
  <si>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</si>
  <si>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</si>
  <si>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</si>
  <si>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</si>
  <si>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</si>
  <si>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</si>
  <si>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</si>
  <si>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</si>
  <si>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</si>
  <si>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</si>
  <si>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</si>
  <si>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</si>
  <si>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</si>
  <si>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</si>
  <si>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</si>
  <si>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</si>
  <si>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</si>
  <si>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</si>
  <si>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</si>
  <si>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</si>
  <si>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</si>
  <si>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</si>
  <si>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</si>
  <si>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</si>
  <si>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</si>
  <si>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</si>
  <si>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</si>
  <si>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</si>
  <si>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</si>
  <si>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</si>
  <si>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</si>
  <si>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</si>
  <si>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</si>
  <si>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</si>
  <si>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</si>
  <si>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</si>
  <si>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</si>
  <si>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</si>
  <si>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</si>
  <si>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</si>
  <si>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</si>
  <si>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</si>
  <si>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</si>
  <si>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</si>
  <si>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</si>
  <si>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</si>
  <si>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</si>
  <si>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</si>
  <si>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</si>
  <si>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</si>
  <si>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</si>
  <si>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</si>
  <si>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</si>
  <si>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</si>
  <si>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</si>
  <si>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</si>
  <si>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</si>
  <si>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</si>
  <si>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</si>
  <si>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</si>
  <si>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</si>
  <si>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</si>
  <si>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</si>
  <si>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</si>
  <si>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</si>
  <si>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</si>
  <si>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</si>
  <si>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</si>
  <si>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</si>
  <si>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</si>
  <si>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</si>
  <si>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</si>
  <si>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</si>
  <si>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</si>
  <si>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</si>
  <si>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</si>
  <si>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</si>
  <si>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</si>
  <si>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</si>
  <si>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</si>
  <si>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</si>
  <si>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</si>
  <si>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</si>
  <si>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</si>
  <si>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</si>
  <si>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</si>
  <si>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</si>
  <si>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</si>
  <si>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</si>
  <si>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</si>
  <si>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</si>
  <si>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</si>
  <si>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</si>
  <si>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</si>
  <si>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</si>
  <si>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</si>
  <si>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</si>
  <si>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</si>
  <si>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</si>
  <si>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</si>
  <si>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</si>
  <si>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</si>
  <si>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</si>
  <si>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</si>
  <si>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</si>
  <si>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</si>
  <si>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</si>
  <si>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</si>
  <si>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</si>
  <si>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</si>
  <si>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</si>
  <si>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</si>
  <si>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</si>
  <si>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</si>
  <si>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</si>
  <si>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</si>
  <si>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</si>
  <si>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</si>
  <si>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</si>
  <si>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</si>
  <si>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</si>
  <si>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</si>
  <si>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</si>
  <si>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</si>
  <si>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</si>
  <si>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</si>
  <si>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</si>
  <si>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</si>
  <si>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</si>
  <si>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</si>
  <si>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</si>
  <si>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</si>
  <si>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</si>
  <si>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</si>
  <si>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</si>
  <si>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</si>
  <si>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</si>
  <si>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</si>
  <si>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</si>
  <si>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</si>
  <si>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</si>
  <si>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</si>
  <si>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</si>
  <si>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</si>
  <si>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</si>
  <si>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</si>
  <si>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</si>
  <si>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</si>
  <si>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</si>
  <si>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</si>
  <si>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</si>
  <si>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</si>
  <si>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</si>
  <si>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</si>
  <si>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</si>
  <si>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</si>
  <si>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</si>
  <si>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</si>
  <si>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</si>
  <si>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</si>
  <si>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</si>
  <si>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</si>
  <si>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</si>
  <si>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</si>
  <si>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</si>
  <si>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</si>
  <si>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</si>
  <si>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</si>
  <si>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</si>
  <si>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</si>
  <si>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</si>
  <si>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</si>
  <si>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</si>
  <si>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</si>
  <si>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</si>
  <si>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</si>
  <si>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</si>
  <si>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</si>
  <si>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</si>
  <si>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</si>
  <si>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</si>
  <si>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</si>
  <si>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</si>
  <si>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</si>
  <si>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</si>
  <si>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</si>
  <si>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</si>
  <si>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</si>
  <si>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</si>
  <si>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</si>
  <si>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</si>
  <si>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</si>
  <si>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</si>
  <si>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</si>
  <si>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</si>
  <si>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</si>
  <si>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</si>
  <si>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</si>
  <si>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</si>
  <si>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</si>
  <si>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</si>
  <si>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</si>
  <si>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</si>
  <si>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</si>
  <si>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</si>
  <si>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</si>
  <si>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</si>
  <si>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</si>
  <si>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</si>
  <si>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</si>
  <si>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</si>
  <si>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</si>
  <si>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</si>
  <si>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</si>
  <si>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</si>
  <si>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</si>
  <si>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</si>
  <si>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</si>
  <si>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</si>
  <si>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</si>
  <si>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</si>
  <si>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</si>
  <si>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</si>
  <si>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</si>
  <si>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</si>
  <si>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</si>
  <si>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</si>
  <si>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</si>
  <si>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</si>
  <si>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</si>
  <si>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</si>
  <si>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</si>
  <si>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</si>
  <si>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</si>
  <si>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</si>
  <si>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</si>
  <si>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</si>
  <si>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</si>
  <si>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</si>
  <si>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</si>
  <si>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</si>
  <si>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</si>
  <si>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</si>
  <si>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</si>
  <si>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</si>
  <si>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</si>
  <si>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</si>
  <si>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</si>
  <si>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</si>
  <si>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</si>
  <si>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</si>
  <si>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</si>
  <si>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</si>
  <si>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</si>
  <si>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</si>
  <si>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</si>
  <si>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</si>
  <si>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</si>
  <si>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</si>
  <si>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</si>
  <si>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</si>
  <si>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</si>
  <si>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</si>
  <si>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</si>
  <si>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</si>
  <si>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</si>
  <si>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</si>
  <si>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</si>
  <si>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</si>
  <si>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</si>
  <si>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</si>
  <si>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</si>
  <si>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</si>
  <si>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</si>
  <si>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</si>
  <si>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</si>
  <si>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</si>
  <si>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</si>
  <si>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</si>
  <si>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</si>
  <si>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</si>
  <si>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</si>
  <si>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</si>
  <si>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</si>
  <si>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</si>
  <si>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</si>
  <si>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</si>
  <si>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</si>
  <si>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</si>
  <si>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</si>
  <si>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</si>
  <si>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</si>
  <si>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</si>
  <si>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</si>
  <si>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</si>
  <si>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</si>
  <si>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</si>
  <si>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</si>
  <si>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</si>
  <si>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</si>
  <si>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</si>
  <si>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</si>
  <si>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</si>
  <si>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</si>
  <si>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</si>
  <si>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</si>
  <si>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</si>
  <si>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</si>
  <si>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</si>
  <si>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</si>
  <si>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</si>
  <si>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</si>
  <si>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</si>
  <si>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</si>
  <si>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</si>
  <si>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</si>
  <si>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</si>
  <si>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</si>
  <si>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</si>
  <si>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</si>
  <si>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</si>
  <si>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</si>
  <si>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</si>
  <si>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</si>
  <si>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</si>
  <si>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</si>
  <si>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</si>
  <si>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</si>
  <si>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</si>
  <si>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</si>
  <si>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</si>
  <si>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</si>
  <si>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</si>
  <si>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</si>
  <si>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</si>
  <si>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</si>
  <si>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</si>
  <si>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</si>
  <si>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</si>
  <si>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</si>
  <si>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</si>
  <si>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</si>
  <si>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</si>
  <si>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</si>
  <si>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</si>
  <si>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</si>
  <si>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</si>
  <si>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</si>
  <si>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</si>
  <si>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</si>
  <si>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</si>
  <si>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</si>
  <si>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</si>
  <si>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</si>
  <si>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</si>
  <si>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</si>
  <si>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</si>
  <si>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</si>
  <si>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</si>
  <si>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</si>
  <si>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</si>
  <si>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</si>
  <si>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</si>
  <si>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</si>
  <si>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</si>
  <si>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</si>
  <si>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</si>
  <si>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</si>
  <si>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</si>
  <si>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</si>
  <si>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</si>
  <si>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</si>
  <si>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</si>
  <si>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</si>
  <si>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</si>
  <si>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</si>
  <si>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</si>
  <si>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</si>
  <si>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</si>
  <si>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</si>
  <si>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</si>
  <si>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</si>
  <si>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</si>
  <si>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</si>
  <si>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</si>
  <si>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</si>
  <si>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</si>
  <si>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</si>
  <si>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</si>
  <si>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</si>
  <si>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</si>
  <si>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</si>
  <si>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</si>
  <si>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</si>
  <si>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</si>
  <si>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</si>
  <si>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</si>
  <si>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</si>
  <si>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</si>
  <si>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</si>
  <si>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</si>
  <si>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</si>
  <si>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</si>
  <si>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</si>
  <si>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</si>
  <si>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</si>
  <si>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</si>
  <si>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</si>
  <si>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</si>
  <si>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</si>
  <si>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</si>
  <si>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</si>
  <si>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</si>
  <si>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</si>
  <si>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</si>
  <si>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</si>
  <si>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</si>
  <si>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</si>
  <si>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</si>
  <si>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</si>
  <si>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</si>
  <si>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</si>
  <si>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</si>
  <si>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</si>
  <si>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</si>
  <si>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</si>
  <si>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</si>
  <si>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</si>
  <si>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</si>
  <si>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</si>
  <si>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</si>
  <si>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</si>
  <si>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</si>
  <si>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</si>
  <si>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</si>
  <si>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</si>
  <si>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</si>
  <si>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</si>
  <si>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</si>
  <si>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</si>
  <si>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</si>
  <si>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</si>
  <si>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</si>
  <si>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</si>
  <si>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</si>
  <si>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</si>
  <si>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</si>
  <si>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</si>
  <si>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</si>
  <si>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</si>
  <si>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</si>
  <si>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</si>
  <si>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</si>
  <si>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</si>
  <si>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</si>
  <si>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</si>
  <si>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</si>
  <si>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</si>
  <si>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</si>
  <si>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</si>
  <si>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</si>
  <si>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</si>
  <si>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</si>
  <si>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</si>
  <si>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</si>
  <si>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</si>
  <si>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</si>
  <si>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</si>
  <si>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</si>
  <si>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</si>
  <si>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</si>
  <si>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</si>
  <si>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</si>
  <si>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</si>
  <si>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</si>
  <si>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</si>
  <si>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</si>
  <si>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</si>
  <si>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</si>
  <si>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</si>
  <si>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</si>
  <si>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</si>
  <si>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</si>
  <si>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</si>
  <si>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</si>
  <si>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</si>
  <si>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</si>
  <si>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</si>
  <si>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</si>
  <si>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</si>
  <si>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</si>
  <si>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</si>
  <si>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</si>
  <si>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</si>
  <si>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</si>
  <si>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</si>
  <si>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</si>
  <si>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</si>
  <si>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</si>
  <si>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</si>
  <si>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</si>
  <si>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</si>
  <si>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</si>
  <si>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</si>
  <si>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</si>
  <si>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</si>
  <si>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</si>
  <si>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</si>
  <si>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</si>
  <si>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</si>
  <si>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</si>
  <si>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</si>
  <si>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</si>
  <si>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</si>
  <si>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</si>
  <si>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</si>
  <si>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</si>
  <si>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</si>
  <si>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</si>
  <si>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</si>
  <si>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</si>
  <si>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</si>
  <si>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</si>
  <si>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</si>
  <si>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</si>
  <si>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</si>
  <si>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</si>
  <si>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</si>
  <si>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</si>
  <si>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</si>
  <si>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</si>
  <si>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</si>
  <si>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</si>
  <si>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</si>
  <si>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</si>
  <si>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</si>
  <si>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</si>
  <si>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</si>
  <si>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</si>
  <si>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</si>
  <si>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</si>
  <si>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</si>
  <si>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</si>
  <si>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</si>
  <si>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</si>
  <si>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</si>
  <si>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</si>
  <si>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</si>
  <si>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</si>
  <si>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</si>
  <si>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</si>
  <si>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</si>
  <si>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</si>
  <si>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</si>
  <si>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</si>
  <si>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</si>
  <si>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</si>
  <si>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</si>
  <si>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</si>
  <si>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</si>
  <si>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</si>
  <si>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</si>
  <si>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</si>
  <si>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</si>
  <si>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</si>
  <si>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</si>
  <si>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</si>
  <si>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</si>
  <si>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</si>
  <si>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</si>
  <si>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</si>
  <si>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</si>
  <si>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</si>
  <si>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</si>
  <si>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</si>
  <si>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</si>
  <si>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</si>
  <si>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</si>
  <si>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</si>
  <si>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</si>
  <si>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</si>
  <si>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</si>
  <si>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</si>
  <si>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</si>
  <si>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</si>
  <si>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</si>
  <si>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</si>
  <si>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</si>
  <si>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</si>
  <si>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</si>
  <si>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</si>
  <si>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</si>
  <si>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</si>
  <si>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</si>
  <si>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</si>
  <si>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</si>
  <si>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</si>
  <si>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</si>
  <si>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</si>
  <si>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</si>
  <si>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</si>
  <si>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</si>
  <si>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</si>
  <si>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</si>
  <si>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</si>
  <si>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</si>
  <si>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</si>
  <si>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</si>
  <si>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</si>
  <si>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</si>
  <si>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</si>
  <si>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</si>
  <si>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</si>
  <si>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</si>
  <si>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</si>
  <si>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</si>
  <si>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</si>
  <si>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</si>
  <si>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</si>
  <si>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</si>
  <si>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</si>
  <si>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</si>
  <si>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</si>
  <si>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</si>
  <si>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</si>
  <si>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</si>
  <si>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</si>
  <si>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</si>
  <si>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</si>
  <si>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</si>
  <si>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</si>
  <si>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</si>
  <si>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</si>
  <si>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</si>
  <si>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</si>
  <si>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</si>
  <si>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</si>
  <si>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</si>
  <si>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</si>
  <si>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</si>
  <si>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</si>
  <si>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</si>
  <si>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</si>
  <si>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</si>
  <si>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</si>
  <si>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</si>
  <si>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</si>
  <si>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</si>
  <si>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</si>
  <si>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</si>
  <si>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</si>
  <si>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</si>
  <si>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</si>
  <si>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</si>
  <si>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</si>
  <si>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</si>
  <si>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</si>
  <si>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</si>
  <si>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</si>
  <si>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</si>
  <si>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</si>
  <si>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</si>
  <si>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</si>
  <si>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</si>
  <si>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</si>
  <si>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</si>
  <si>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</si>
  <si>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</si>
  <si>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</si>
  <si>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</si>
  <si>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</si>
  <si>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</si>
  <si>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</si>
  <si>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</si>
  <si>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</si>
  <si>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</si>
  <si>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</si>
  <si>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</si>
  <si>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</si>
  <si>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</si>
  <si>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</si>
  <si>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</si>
  <si>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</si>
  <si>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</si>
  <si>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</si>
  <si>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</si>
  <si>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</si>
  <si>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</si>
  <si>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</si>
  <si>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</si>
  <si>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</si>
  <si>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</si>
  <si>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</si>
  <si>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</si>
  <si>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</si>
  <si>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</si>
  <si>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</si>
  <si>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</si>
  <si>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</si>
  <si>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</si>
  <si>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</si>
  <si>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</si>
  <si>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</si>
  <si>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</si>
  <si>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</si>
  <si>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</si>
  <si>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</si>
  <si>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</si>
  <si>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</si>
  <si>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</si>
  <si>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</si>
  <si>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</si>
  <si>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</si>
  <si>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</si>
  <si>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</si>
  <si>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</si>
  <si>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</si>
  <si>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</si>
  <si>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</si>
  <si>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</si>
  <si>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</si>
  <si>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</si>
  <si>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</si>
  <si>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</si>
  <si>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</si>
  <si>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</si>
  <si>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</si>
  <si>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</si>
  <si>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</si>
  <si>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</si>
  <si>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</si>
  <si>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</si>
  <si>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</si>
  <si>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</si>
  <si>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</si>
  <si>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</si>
  <si>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</si>
  <si>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</si>
  <si>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</si>
  <si>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</si>
  <si>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</si>
  <si>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</si>
  <si>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</si>
  <si>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</si>
  <si>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</si>
  <si>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</si>
  <si>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</si>
  <si>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</si>
  <si>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</si>
  <si>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</si>
  <si>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</si>
  <si>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</si>
  <si>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</si>
  <si>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</si>
  <si>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</si>
  <si>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</si>
  <si>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</si>
  <si>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</si>
  <si>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</si>
  <si>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</si>
  <si>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</si>
  <si>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</si>
  <si>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</si>
  <si>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</si>
  <si>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</si>
  <si>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</si>
  <si>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</si>
  <si>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</si>
  <si>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</si>
  <si>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</si>
  <si>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</si>
  <si>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</si>
  <si>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</si>
  <si>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</si>
  <si>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</si>
  <si>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</si>
  <si>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</si>
  <si>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</si>
  <si>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</si>
  <si>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</si>
  <si>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</si>
  <si>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</si>
  <si>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</si>
  <si>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</si>
  <si>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</si>
  <si>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</si>
  <si>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</si>
  <si>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</si>
  <si>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</si>
  <si>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</si>
  <si>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</si>
  <si>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</si>
  <si>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</si>
  <si>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</si>
  <si>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</si>
  <si>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</si>
  <si>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</si>
  <si>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</si>
  <si>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</si>
  <si>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</si>
  <si>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</si>
  <si>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</si>
  <si>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</si>
  <si>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</si>
  <si>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</si>
  <si>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</si>
  <si>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</si>
  <si>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</si>
  <si>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</si>
  <si>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</si>
  <si>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</si>
  <si>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</si>
  <si>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</si>
  <si>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</si>
  <si>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</si>
  <si>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</si>
  <si>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</si>
  <si>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</si>
  <si>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</si>
  <si>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</si>
  <si>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</si>
  <si>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</si>
  <si>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</si>
  <si>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</si>
  <si>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</si>
  <si>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</si>
  <si>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</si>
  <si>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</si>
  <si>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</si>
  <si>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</si>
  <si>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</si>
  <si>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</si>
  <si>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</si>
  <si>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</si>
  <si>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</si>
  <si>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</si>
  <si>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</si>
  <si>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</si>
  <si>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</si>
  <si>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</si>
  <si>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</si>
  <si>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</si>
  <si>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</si>
  <si>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</si>
  <si>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</si>
  <si>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</si>
  <si>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</si>
  <si>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</si>
  <si>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</si>
  <si>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</si>
  <si>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</si>
  <si>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</si>
  <si>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</si>
  <si>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</si>
  <si>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</si>
  <si>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</si>
  <si>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</si>
  <si>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</si>
  <si>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</si>
  <si>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</si>
  <si>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</si>
  <si>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</si>
  <si>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</si>
  <si>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</si>
  <si>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</si>
  <si>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</si>
  <si>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</si>
  <si>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</si>
  <si>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</si>
  <si>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</si>
  <si>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</si>
  <si>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</si>
  <si>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</si>
  <si>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</si>
  <si>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</si>
  <si>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</si>
  <si>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</si>
  <si>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</si>
  <si>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</si>
  <si>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</si>
  <si>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</si>
  <si>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</si>
  <si>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</si>
  <si>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</si>
  <si>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</si>
  <si>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</si>
  <si>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</si>
  <si>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</si>
  <si>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</si>
  <si>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</si>
  <si>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</si>
  <si>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</si>
  <si>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</si>
  <si>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</si>
  <si>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</si>
  <si>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</si>
  <si>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</si>
  <si>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</si>
  <si>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</si>
  <si>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</si>
  <si>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</si>
  <si>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</si>
  <si>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</si>
  <si>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</si>
  <si>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</si>
  <si>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</si>
  <si>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</si>
  <si>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</si>
  <si>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</si>
  <si>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</si>
  <si>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</si>
  <si>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</si>
  <si>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</si>
  <si>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</si>
  <si>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</si>
  <si>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</si>
  <si>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</si>
  <si>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</si>
  <si>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</si>
  <si>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</si>
  <si>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</si>
  <si>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</si>
  <si>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</si>
  <si>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</si>
  <si>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</si>
  <si>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</si>
  <si>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</si>
  <si>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</si>
  <si>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</si>
  <si>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</si>
  <si>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</si>
  <si>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</si>
  <si>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</si>
  <si>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</si>
  <si>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</si>
  <si>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</si>
  <si>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</si>
  <si>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</si>
  <si>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</si>
  <si>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</si>
  <si>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</si>
  <si>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</si>
  <si>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</si>
  <si>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</si>
  <si>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</si>
  <si>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</si>
  <si>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</si>
  <si>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</si>
  <si>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</si>
  <si>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</si>
  <si>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</si>
  <si>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</si>
  <si>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</si>
  <si>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</si>
  <si>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</si>
  <si>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</si>
  <si>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</si>
  <si>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</si>
  <si>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</si>
  <si>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</si>
  <si>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</si>
  <si>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</si>
  <si>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</si>
  <si>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</si>
  <si>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</si>
  <si>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</si>
  <si>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</si>
  <si>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</si>
  <si>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</si>
  <si>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</si>
  <si>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</si>
  <si>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</si>
  <si>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</si>
  <si>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</si>
  <si>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</si>
  <si>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</si>
  <si>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</si>
  <si>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</si>
  <si>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</si>
  <si>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</si>
  <si>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</si>
  <si>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</si>
  <si>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</si>
  <si>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</si>
  <si>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</si>
  <si>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</si>
  <si>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</si>
  <si>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</si>
  <si>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</si>
  <si>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</si>
  <si>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</si>
  <si>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</si>
  <si>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</si>
  <si>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</si>
  <si>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</si>
  <si>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</si>
  <si>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</si>
  <si>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</si>
  <si>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</si>
  <si>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</si>
  <si>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</si>
  <si>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</si>
  <si>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</si>
  <si>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</si>
  <si>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</si>
  <si>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</si>
  <si>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</si>
  <si>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</si>
  <si>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</si>
  <si>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</si>
  <si>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</si>
  <si>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</si>
  <si>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</si>
  <si>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</si>
  <si>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</si>
  <si>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</si>
  <si>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</si>
  <si>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</si>
  <si>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</si>
  <si>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</si>
  <si>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</si>
  <si>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</si>
  <si>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</si>
  <si>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</si>
  <si>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</si>
  <si>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</si>
  <si>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</si>
  <si>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</si>
  <si>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</si>
  <si>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</si>
  <si>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</si>
  <si>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</si>
  <si>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</si>
  <si>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</si>
  <si>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</si>
  <si>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</si>
  <si>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</si>
  <si>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</si>
  <si>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</si>
  <si>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</si>
  <si>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</si>
  <si>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</si>
  <si>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</si>
  <si>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</si>
  <si>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</si>
  <si>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</si>
  <si>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</si>
  <si>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</si>
  <si>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</si>
  <si>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</si>
  <si>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</si>
  <si>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</si>
  <si>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</si>
  <si>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</si>
  <si>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</si>
  <si>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</si>
  <si>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</si>
  <si>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</si>
  <si>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</si>
  <si>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</si>
  <si>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</si>
  <si>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</si>
  <si>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</si>
  <si>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</si>
  <si>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</si>
  <si>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</si>
  <si>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</si>
  <si>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</si>
  <si>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</si>
  <si>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</si>
  <si>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</si>
  <si>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</si>
  <si>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</si>
  <si>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</si>
  <si>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</si>
  <si>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</si>
  <si>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</si>
  <si>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</si>
  <si>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</si>
  <si>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</si>
  <si>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</si>
  <si>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</si>
  <si>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</si>
  <si>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</si>
  <si>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</si>
  <si>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</si>
  <si>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</si>
  <si>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</si>
  <si>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</si>
  <si>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</si>
  <si>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</si>
  <si>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</si>
  <si>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</si>
  <si>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</si>
  <si>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</si>
  <si>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</si>
  <si>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</si>
  <si>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</si>
  <si>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</si>
  <si>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</si>
  <si>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</si>
  <si>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</si>
  <si>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</si>
  <si>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</si>
  <si>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</si>
  <si>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</si>
  <si>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</si>
  <si>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</si>
  <si>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</si>
  <si>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</si>
  <si>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</si>
  <si>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</si>
  <si>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</si>
  <si>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</si>
  <si>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</si>
  <si>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</si>
  <si>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</si>
  <si>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</si>
  <si>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</si>
  <si>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</si>
  <si>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</si>
  <si>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</si>
  <si>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</si>
  <si>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</si>
  <si>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</si>
  <si>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</si>
  <si>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</si>
  <si>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</si>
  <si>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</si>
  <si>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</si>
  <si>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</si>
  <si>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</si>
  <si>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</si>
  <si>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</si>
  <si>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</si>
  <si>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</si>
  <si>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</si>
  <si>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</si>
  <si>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</si>
  <si>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</si>
  <si>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</si>
  <si>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</si>
  <si>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</si>
  <si>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</si>
  <si>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</si>
  <si>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</si>
  <si>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</si>
  <si>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</si>
  <si>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</si>
  <si>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</si>
  <si>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</si>
  <si>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</si>
  <si>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</si>
  <si>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</si>
  <si>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</si>
  <si>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</si>
  <si>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</si>
  <si>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</si>
  <si>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</si>
  <si>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</si>
  <si>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</si>
  <si>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</si>
  <si>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</si>
  <si>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</si>
  <si>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</si>
  <si>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</si>
  <si>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</si>
  <si>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</si>
  <si>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</si>
  <si>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</si>
  <si>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</si>
  <si>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</si>
  <si>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</si>
  <si>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</si>
  <si>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</si>
  <si>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</si>
  <si>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</si>
  <si>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</si>
  <si>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</si>
  <si>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</si>
  <si>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</si>
  <si>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</si>
  <si>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</si>
  <si>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</si>
  <si>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</si>
  <si>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</si>
  <si>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</si>
  <si>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</si>
  <si>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</si>
  <si>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</si>
  <si>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</si>
  <si>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</si>
  <si>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</si>
  <si>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</si>
  <si>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</si>
  <si>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</si>
  <si>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</si>
  <si>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</si>
  <si>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</si>
  <si>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</si>
  <si>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</si>
  <si>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</si>
  <si>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</si>
  <si>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</si>
  <si>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</si>
  <si>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</si>
  <si>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</si>
  <si>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</si>
  <si>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</si>
  <si>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</si>
  <si>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</si>
  <si>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</si>
  <si>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</si>
  <si>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</si>
  <si>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</si>
  <si>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</si>
  <si>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</si>
  <si>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</si>
  <si>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</si>
  <si>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</si>
  <si>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</si>
  <si>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</si>
  <si>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</si>
  <si>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</si>
  <si>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</si>
  <si>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</si>
  <si>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</si>
  <si>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</si>
  <si>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</si>
  <si>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</si>
  <si>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</si>
  <si>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</si>
  <si>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</si>
  <si>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</si>
  <si>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</si>
  <si>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</si>
  <si>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</si>
  <si>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</si>
  <si>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</si>
  <si>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</si>
  <si>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</si>
  <si>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</si>
  <si>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</si>
  <si>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</si>
  <si>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</si>
  <si>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</si>
  <si>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</si>
  <si>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</si>
  <si>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</si>
  <si>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</si>
  <si>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</si>
  <si>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</si>
  <si>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</si>
  <si>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</si>
  <si>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</si>
  <si>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</si>
  <si>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</si>
  <si>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</si>
  <si>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</si>
  <si>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</si>
  <si>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</si>
  <si>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</si>
  <si>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</si>
  <si>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</si>
  <si>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</si>
  <si>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</si>
  <si>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</si>
  <si>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</si>
  <si>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</si>
  <si>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</si>
  <si>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</si>
  <si>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</si>
  <si>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</si>
  <si>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</si>
  <si>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</si>
  <si>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</si>
  <si>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</si>
  <si>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</si>
  <si>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</si>
  <si>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</si>
  <si>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</si>
  <si>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</si>
  <si>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</si>
  <si>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</si>
  <si>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</si>
  <si>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</si>
  <si>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</si>
  <si>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</si>
  <si>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</si>
  <si>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</si>
  <si>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</si>
  <si>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</si>
  <si>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</si>
  <si>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</si>
  <si>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</si>
  <si>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</si>
  <si>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</si>
  <si>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</si>
  <si>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</si>
  <si>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</si>
  <si>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</si>
  <si>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</si>
  <si>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</si>
  <si>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</si>
  <si>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</si>
  <si>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</si>
  <si>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</si>
  <si>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</si>
  <si>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</si>
  <si>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</si>
  <si>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</si>
  <si>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</si>
  <si>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</si>
  <si>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</si>
  <si>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</si>
  <si>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</si>
  <si>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</si>
  <si>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</si>
  <si>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</si>
  <si>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</si>
  <si>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</si>
  <si>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</si>
  <si>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</si>
  <si>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</si>
  <si>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</si>
  <si>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</si>
  <si>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</si>
  <si>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</si>
  <si>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</si>
  <si>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</si>
  <si>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</si>
  <si>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</si>
  <si>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</si>
  <si>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</si>
  <si>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</si>
  <si>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</si>
  <si>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</si>
  <si>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</si>
  <si>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</si>
  <si>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</si>
  <si>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</si>
  <si>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</si>
  <si>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</si>
  <si>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</si>
  <si>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</si>
  <si>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</si>
  <si>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</si>
  <si>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</si>
  <si>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</si>
  <si>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</si>
  <si>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</si>
  <si>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</si>
  <si>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</si>
  <si>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</si>
  <si>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</si>
  <si>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</si>
  <si>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</si>
  <si>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</si>
  <si>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</si>
  <si>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</si>
  <si>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</si>
  <si>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</si>
  <si>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</si>
  <si>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</si>
  <si>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</si>
  <si>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</si>
  <si>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</si>
  <si>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</si>
  <si>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</si>
  <si>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</si>
  <si>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</si>
  <si>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</si>
  <si>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</si>
  <si>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</si>
  <si>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</si>
  <si>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</si>
  <si>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</si>
  <si>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</si>
  <si>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</si>
  <si>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</si>
  <si>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</si>
  <si>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</si>
  <si>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</si>
  <si>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</si>
  <si>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</si>
  <si>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</si>
  <si>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</si>
  <si>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</si>
  <si>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</si>
  <si>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</si>
  <si>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</si>
  <si>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</si>
  <si>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</si>
  <si>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</si>
  <si>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</si>
  <si>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</si>
  <si>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</si>
  <si>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</si>
  <si>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</si>
  <si>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</si>
  <si>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</si>
  <si>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</si>
  <si>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</si>
  <si>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</si>
  <si>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</si>
  <si>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</si>
  <si>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</si>
  <si>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</si>
  <si>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</si>
  <si>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</si>
  <si>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</si>
  <si>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</si>
  <si>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</si>
  <si>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</si>
  <si>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</si>
  <si>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</si>
  <si>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</si>
  <si>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</si>
  <si>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</si>
  <si>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</si>
  <si>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</si>
  <si>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</si>
  <si>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</si>
  <si>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</si>
  <si>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</si>
  <si>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</si>
  <si>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</si>
  <si>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</si>
  <si>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</si>
  <si>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</si>
  <si>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</si>
  <si>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</si>
  <si>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</si>
  <si>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</si>
  <si>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</si>
  <si>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</si>
  <si>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</si>
  <si>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</si>
  <si>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</si>
  <si>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</si>
  <si>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</si>
  <si>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</si>
  <si>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</si>
  <si>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</si>
  <si>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</si>
  <si>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</si>
  <si>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</si>
  <si>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</si>
  <si>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</si>
  <si>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</si>
  <si>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</si>
  <si>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</si>
  <si>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</si>
  <si>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</si>
  <si>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</si>
  <si>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</si>
  <si>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</si>
  <si>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</si>
  <si>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</si>
  <si>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</si>
  <si>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</si>
  <si>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</si>
  <si>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</si>
  <si>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</si>
  <si>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</si>
  <si>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</si>
  <si>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</si>
  <si>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</si>
  <si>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</si>
  <si>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</si>
  <si>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</si>
  <si>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</si>
  <si>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</si>
  <si>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</si>
  <si>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</si>
  <si>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</si>
  <si>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</si>
  <si>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</si>
  <si>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</si>
  <si>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</si>
  <si>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</si>
  <si>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</si>
  <si>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</si>
  <si>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</si>
  <si>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</si>
  <si>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</si>
  <si>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</si>
  <si>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</si>
  <si>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</si>
  <si>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</si>
  <si>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</si>
  <si>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</si>
  <si>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</si>
  <si>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</si>
  <si>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</si>
  <si>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</si>
  <si>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</si>
  <si>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</si>
  <si>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</si>
  <si>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</si>
  <si>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</si>
  <si>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</si>
  <si>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</si>
  <si>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</si>
  <si>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</si>
  <si>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</si>
  <si>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</si>
  <si>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</si>
  <si>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</si>
  <si>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</si>
  <si>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</si>
  <si>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</si>
  <si>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</si>
  <si>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</si>
  <si>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</si>
  <si>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</si>
  <si>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</si>
  <si>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</si>
  <si>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</si>
  <si>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</si>
  <si>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</si>
  <si>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</si>
  <si>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</si>
  <si>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</si>
  <si>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</si>
  <si>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</si>
  <si>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</si>
  <si>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</si>
  <si>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</si>
  <si>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</si>
  <si>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</si>
  <si>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</si>
  <si>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</si>
  <si>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</si>
  <si>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</si>
  <si>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</si>
  <si>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</si>
  <si>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</si>
  <si>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</si>
  <si>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</si>
  <si>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</si>
  <si>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</si>
  <si>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</si>
  <si>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</si>
  <si>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</si>
  <si>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</si>
  <si>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</si>
  <si>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</si>
  <si>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</si>
  <si>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</si>
  <si>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</si>
  <si>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</si>
  <si>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</si>
  <si>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</si>
  <si>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</si>
  <si>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</si>
  <si>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</si>
  <si>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</si>
  <si>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</si>
  <si>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</si>
  <si>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</si>
  <si>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</si>
  <si>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</si>
  <si>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</si>
  <si>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</si>
  <si>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</si>
  <si>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</si>
  <si>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</si>
  <si>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</si>
  <si>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</si>
  <si>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</si>
  <si>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</si>
  <si>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</si>
  <si>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</si>
  <si>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</si>
  <si>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</si>
  <si>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</si>
  <si>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</si>
  <si>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</si>
  <si>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</si>
  <si>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</si>
  <si>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</si>
  <si>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</si>
  <si>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</si>
  <si>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</si>
  <si>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</si>
  <si>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</si>
  <si>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</si>
  <si>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</si>
  <si>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</si>
  <si>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</si>
  <si>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</si>
  <si>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</si>
  <si>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</si>
  <si>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</si>
  <si>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</si>
  <si>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</si>
  <si>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</si>
  <si>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</si>
  <si>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</si>
  <si>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</si>
  <si>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</si>
  <si>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</si>
  <si>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</si>
  <si>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</si>
  <si>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</si>
  <si>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</si>
  <si>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</si>
  <si>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</si>
  <si>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</si>
  <si>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</si>
  <si>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</si>
  <si>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</si>
  <si>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</si>
  <si>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</si>
  <si>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</si>
  <si>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</si>
  <si>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</si>
  <si>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</si>
  <si>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</si>
  <si>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</si>
  <si>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</si>
  <si>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</si>
  <si>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</si>
  <si>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</si>
  <si>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</si>
  <si>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</si>
  <si>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</si>
  <si>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</si>
  <si>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</si>
  <si>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</si>
  <si>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</si>
  <si>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</si>
  <si>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</si>
  <si>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</si>
  <si>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</si>
  <si>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</si>
  <si>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</si>
  <si>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</si>
  <si>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</si>
  <si>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</si>
  <si>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</si>
  <si>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</si>
  <si>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</si>
  <si>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</si>
  <si>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</si>
  <si>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PCM-20251122-00000774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</si>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</sst>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320.62013750000187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8.7128240746096708E-2</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4.4142129634565208E-2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4.2348148148448672E-2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45983.568563425928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45983.568563425928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45983.568563425928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45983.568563425928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45983.568563425928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45983.568563425928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45983.568563425928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45983.568563425928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45983.568563425928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45983.568563425928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45983.568563425928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45983.568563425928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45983.568563425928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45983.568563425928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45983.568563425928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45983.568563425928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45983.568563425928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45983.568563425928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45983.568563425928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45983.568563425928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45983.568563425928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45983.568563425928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45983.568563425928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45983.568563425928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45983.568563425928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45983.568563425928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45983.568563425928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45983.568563425928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45983.568563425928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45983.568563425928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45983.568563425928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45983.568563425928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45983.568563425928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45983.568563425928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45983.568563425928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45983.568563425928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45983.568563425928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45983.568563425928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45983.568563425928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45983.568563425928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45983.568563425928</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45983.568563425928</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360B1C08-36E2-49BA-90B4-761B77BE9EBE}"/>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158.56872546296654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45983.568563425928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45983.568563425928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45983.568563425928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45983.568563425928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45983.568563425928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45983.568563425928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45983.568563425928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45983.568563425928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45983.568563425928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45983.568563425928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45983.568563425928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45983.568563425928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45983.568563425928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45983.568563425928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45983.568563425928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45983.568563425928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45983.568563425928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45983.568563425928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45983.568563425928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45983.568563425928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45983.568563425928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45983.568563425928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45983.568563425928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45983.568563425928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45983.568563425928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45983.568563425928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45983.568563425928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45983.568563425928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45983.568563425928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45983.568563425928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45983.568563425928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45983.568563425928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45983.568563425928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45983.568563425928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45983.568563425928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45983.568563425928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45983.568563425928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45983.568563425928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45983.568563425928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45983.568563425928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45983.568563425928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45983.568563425928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45983.568563425928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45983.568563425928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45983.568563425928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45983.568563425928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45983.568563425928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45983.568563425928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45983.568563425928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45983.568563425928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45983.568563425928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45983.568563425928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45983.568563425928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45983.568563425928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45983.568563425928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45983.568563425928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45983.568563425928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45983.568563425928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45983.568563425928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45983.568563425928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45983.568563425928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45983.568563425928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45983.568563425928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45983.568563425928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45983.568563425928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45983.568563425928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45983.568563425928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45983.568563425928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45983.568563425928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45983.568563425928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45983.568563425928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45983.568563425928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45983.568563425928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45983.568563425928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45983.568563425928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45983.568563425928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45983.568563425928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45983.568563425928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45983.568563425928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45983.568563425928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45983.568563425928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45983.568563425928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45983.568563425928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45983.568563425928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45983.568563425928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45983.568563425928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45983.568563425928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45983.568563425928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45983.568563425928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45983.568563425928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45983.568563425928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45983.568563425928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45983.568563425928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45983.568563425928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45983.568563425928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45983.568563425928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45983.568563425928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45983.568563425928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45983.568563425928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45983.568563425928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45983.568563425928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45983.568563425928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45983.568563425928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45983.568563425928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45983.568563425928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45983.568563425928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45983.568563425928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45983.568563425928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45983.568563425928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45983.568563425928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45983.568563425928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45983.568563425928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45983.568563425928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45983.568563425928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45983.568563425928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45983.568563425928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45983.568563425928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45983.568563425928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45983.568563425928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45983.568563425928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45983.568563425928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45983.568563425928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45983.568563425928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45983.568563425928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45983.568563425928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45983.568563425928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45983.568563425928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45983.568563425928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45983.568563425928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45983.568563425928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45983.568563425928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45983.568563425928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45983.568563425928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45983.568563425928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45983.568563425928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45983.568563425928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45983.568563425928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45983.568563425928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45983.568563425928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45983.568563425928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45983.568563425928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45983.568563425928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45983.568563425928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45983.568563425928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45983.568563425928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45983.568563425928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45983.568563425928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45983.568563425928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45983.568563425928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45983.568563425928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45983.568563425928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45983.568563425928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45983.568563425928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45983.568563425928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45983.568563425928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45983.568563425928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workbookViewId="0">
      <selection activeCell="J18" sqref="J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6" ca="1" si="0">IFERROR(NOW()-F2,"-")</f>
        <v>45983.568563425928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45983.568563425928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45983.568563425928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45983.568563425928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45983.568563425928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45983.568563425928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45983.568563425928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45983.568563425928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45983.568563425928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45983.568563425928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45983.568563425928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45983.568563425928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45983.568563425928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45983.568563425928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45983.568563425928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45983.568563425928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45983.568563425928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45983.568563425928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45983.568563425928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45983.568563425928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45983.568563425928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45983.568563425928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45983.568563425928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45983.568563425928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45983.568563425928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45983.568563425928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45983.568563425928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45983.568563425928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45983.568563425928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45983.568563425928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45983.568563425928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45983.568563425928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45983.568563425928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45983.568563425928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45983.568563425928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45983.568563425928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45983.568563425928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45983.568563425928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45983.568563425928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45983.568563425928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45983.568563425928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45983.568563425928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45983.568563425928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45983.568563425928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45983.568563425928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45983.568563425928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45983.568563425928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45983.568563425928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45983.568563425928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45983.568563425928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45983.568563425928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45983.568563425928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45983.568563425928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45983.568563425928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45983.568563425928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45983.568563425928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45983.568563425928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45983.568563425928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45983.568563425928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45983.568563425928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45983.568563425928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45983.568563425928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45983.568563425928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45983.568563425928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45983.568563425928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45983.568563425928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45983.568563425928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45983.568563425928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45983.568563425928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45983.568563425928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45983.568563425928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45983.568563425928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45983.568563425928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45983.568563425928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45983.568563425928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45983.568563425928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45983.568563425928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45983.568563425928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45983.568563425928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45983.568563425928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45983.568563425928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45983.568563425928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45983.568563425928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45983.568563425928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45983.568563425928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45983.568563425928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45983.568563425928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45983.568563425928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45983.568563425928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45983.568563425928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45983.568563425928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45983.568563425928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45983.568563425928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45983.568563425928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45983.568563425928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45983.568563425928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45983.568563425928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45983.568563425928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45983.568563425928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45983.568563425928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45983.568563425928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45983.568563425928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45983.568563425928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45983.568563425928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45983.568563425928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45983.568563425928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45983.568563425928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45983.568563425928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45983.568563425928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45983.568563425928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45983.568563425928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45983.568563425928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45983.568563425928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45983.568563425928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45983.568563425928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45983.568563425928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45983.568563425928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45983.568563425928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45983.568563425928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45983.568563425928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45983.568563425928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45983.568563425928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45983.568563425928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45983.568563425928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45983.568563425928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45983.568563425928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45983.568563425928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45983.568563425928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45983.568563425928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45983.568563425928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45983.568563425928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45983.568563425928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45983.568563425928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45983.568563425928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45983.568563425928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45983.568563425928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45983.568563425928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45983.568563425928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45983.568563425928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45983.568563425928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45983.568563425928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45983.568563425928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45983.568563425928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45983.568563425928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45983.568563425928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45983.568563425928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45983.568563425928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45983.568563425928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45983.568563425928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45983.568563425928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45983.568563425928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45983.568563425928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45983.568563425928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45983.568563425928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45983.568563425928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45983.568563425928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45983.568563425928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45983.568563425928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45983.568563425928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45983.568563425928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45983.568563425928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45983.568563425928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45983.568563425928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45983.568563425928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45983.568563425928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45983.568563425928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45983.568563425928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45983.568563425928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45983.568563425928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45983.568563425928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45983.568563425928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45983.568563425928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45983.568563425928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45983.568563425928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45983.568563425928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45983.568563425928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45983.568563425928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45983.568563425928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45983.568563425928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45983.568563425928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45983.568563425928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45983.568563425928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45983.568563425928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45983.568563425928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45983.568563425928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45983.568563425928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45983.568563425928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45983.568563425928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45983.568563425928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45983.568563425928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45983.568563425928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45983.568563425928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45983.568563425928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45983.568563425928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45983.568563425928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45983.568563425928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45983.568563425928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45983.568563425928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45983.568563425928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45983.568563425928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45983.568563425928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45983.568563425928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45983.568563425928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45983.568563425928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45983.568563425928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45983.568563425928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45983.568563425928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45983.568563425928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45983.568563425928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45983.568563425928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45983.568563425928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45983.568563425928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45983.568563425928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45983.568563425928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45983.568563425928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45983.568563425928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45983.568563425928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45983.568563425928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45983.568563425928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45983.568563425928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45983.568563425928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45983.568563425928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45983.568563425928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45983.568563425928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45983.568563425928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45983.568563425928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45983.568563425928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45983.568563425928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45983.568563425928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45983.568563425928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45983.568563425928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45983.568563425928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45983.568563425928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45983.568563425928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45983.568563425928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45983.568563425928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45983.568563425928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45983.568563425928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45983.568563425928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45983.568563425928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45983.568563425928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45983.568563425928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45983.568563425928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45983.568563425928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45983.568563425928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45983.568563425928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45983.568563425928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45983.568563425928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45983.568563425928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45983.568563425928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45983.568563425928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45983.568563425928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45983.568563425928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45983.568563425928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45983.568563425928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45983.568563425928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45983.568563425928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45983.568563425928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45983.568563425928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45983.568563425928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45983.568563425928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45983.568563425928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45983.568563425928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45983.568563425928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45983.568563425928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45983.568563425928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45983.568563425928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45983.568563425928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45983.568563425928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45983.568563425928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45983.568563425928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45983.568563425928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45983.568563425928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45983.568563425928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45983.568563425928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45983.568563425928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45983.568563425928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45983.568563425928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45983.568563425928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45983.568563425928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45983.568563425928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45983.568563425928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45983.568563425928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45983.568563425928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45983.568563425928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45983.568563425928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45983.568563425928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45983.568563425928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45983.568563425928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45983.568563425928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45983.568563425928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45983.568563425928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45983.568563425928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45983.568563425928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45983.568563425928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45983.568563425928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45983.568563425928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45983.568563425928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45983.568563425928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45983.568563425928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45983.568563425928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45983.568563425928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45983.568563425928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45983.568563425928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45983.568563425928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45983.568563425928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45983.568563425928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45983.568563425928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45983.568563425928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45983.568563425928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45983.568563425928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45983.568563425928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45983.568563425928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45983.568563425928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45983.568563425928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45983.568563425928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45983.568563425928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45983.568563425928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45983.568563425928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45983.568563425928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45983.568563425928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45983.568563425928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45983.568563425928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45983.568563425928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45983.568563425928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45983.568563425928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45983.568563425928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45983.568563425928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45983.568563425928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45983.568563425928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45983.568563425928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45983.568563425928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45983.568563425928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45983.568563425928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45983.568563425928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45983.568563425928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45983.568563425928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45983.568563425928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45983.568563425928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45983.568563425928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45983.568563425928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45983.568563425928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45983.568563425928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45983.568563425928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45983.568563425928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45983.568563425928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45983.568563425928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45983.568563425928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45983.568563425928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45983.568563425928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45983.568563425928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45983.568563425928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45983.568563425928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45983.568563425928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45983.568563425928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45983.568563425928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45983.568563425928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45983.568563425928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45983.568563425928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45983.568563425928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45983.568563425928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45983.568563425928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45983.568563425928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45983.568563425928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45983.568563425928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45983.568563425928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45983.568563425928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45983.568563425928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45983.568563425928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45983.568563425928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45983.568563425928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45983.568563425928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45983.568563425928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45983.568563425928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45983.568563425928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45983.568563425928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45983.568563425928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45983.568563425928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45983.568563425928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45983.568563425928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45983.568563425928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45983.568563425928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45983.568563425928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45983.568563425928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45983.568563425928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45983.568563425928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45983.568563425928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45983.568563425928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45983.568563425928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45983.568563425928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45983.568563425928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45983.568563425928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45983.568563425928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45983.568563425928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45983.568563425928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45983.568563425928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45983.568563425928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45983.568563425928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45983.568563425928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45983.568563425928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45983.568563425928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45983.568563425928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45983.568563425928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45983.568563425928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45983.568563425928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45983.568563425928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45983.568563425928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45983.568563425928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45983.568563425928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45983.568563425928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45983.568563425928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45983.568563425928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45983.568563425928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45983.568563425928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45983.568563425928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45983.568563425928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45983.568563425928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45983.568563425928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45983.568563425928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45983.568563425928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45983.568563425928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45983.568563425928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45983.568563425928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45983.568563425928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45983.568563425928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45983.568563425928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45983.568563425928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45983.568563425928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45983.568563425928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45983.568563425928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45983.568563425928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45983.568563425928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45983.568563425928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45983.568563425928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45983.568563425928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45983.568563425928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45983.568563425928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45983.568563425928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45983.568563425928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45983.568563425928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45983.568563425928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45983.568563425928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45983.568563425928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45983.568563425928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45983.568563425928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45983.568563425928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45983.568563425928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45983.568563425928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45983.568563425928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45983.568563425928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45983.568563425928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45983.568563425928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45983.568563425928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45983.568563425928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45983.568563425928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45983.568563425928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45983.568563425928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45983.568563425928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45983.568563425928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45983.568563425928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45983.568563425928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45983.568563425928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45983.568563425928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45983.568563425928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45983.568563425928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45983.568563425928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45983.568563425928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45983.568563425928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45983.568563425928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45983.568563425928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45983.568563425928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45983.568563425928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45983.568563425928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45983.568563425928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45983.568563425928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45983.568563425928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45983.568563425928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45983.568563425928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45983.568563425928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45983.568563425928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45983.568563425928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45983.568563425928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45983.568563425928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45983.568563425928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45983.568563425928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45983.568563425928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45983.568563425928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45983.568563425928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45983.568563425928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45983.568563425928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45983.568563425928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45983.568563425928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45983.568563425928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45983.568563425928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45983.568563425928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45983.568563425928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45983.568563425928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45983.568563425928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45983.568563425928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45983.568563425928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45983.568563425928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45983.568563425928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45983.568563425928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45983.568563425928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45983.568563425928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45983.568563425928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45983.568563425928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45983.568563425928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45983.568563425928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45983.568563425928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45983.568563425928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45983.568563425928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45983.568563425928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45983.568563425928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45983.568563425928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45983.568563425928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45983.568563425928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45983.568563425928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45983.568563425928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45983.568563425928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45983.568563425928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45983.568563425928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45983.568563425928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45983.568563425928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45983.568563425928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45983.568563425928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45983.568563425928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45983.568563425928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45983.568563425928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45983.568563425928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45983.568563425928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45983.568563425928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45983.568563425928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45983.568563425928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45983.568563425928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45983.568563425928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45983.568563425928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45983.568563425928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45983.568563425928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45983.568563425928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45983.568563425928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45983.568563425928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45983.568563425928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45983.568563425928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45983.568563425928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45983.568563425928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45983.568563425928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45983.568563425928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45983.568563425928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45983.568563425928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45983.568563425928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45983.568563425928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45983.568563425928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45983.568563425928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45983.568563425928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45983.568563425928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45983.568563425928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45983.568563425928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45983.568563425928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45983.568563425928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45983.568563425928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45983.568563425928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45983.568563425928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45983.568563425928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45983.568563425928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45983.568563425928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45983.568563425928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45983.568563425928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45983.568563425928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45983.568563425928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45983.568563425928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45983.568563425928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45983.568563425928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45983.568563425928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45983.568563425928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45983.568563425928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45983.568563425928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45983.568563425928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45983.568563425928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45983.568563425928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45983.568563425928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45983.568563425928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45983.568563425928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45983.568563425928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45983.568563425928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45983.568563425928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45983.568563425928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45983.568563425928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45983.568563425928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45983.568563425928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45983.568563425928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45983.568563425928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45983.568563425928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45983.568563425928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45983.568563425928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45983.568563425928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45983.568563425928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45983.568563425928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45983.568563425928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45983.568563425928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45983.568563425928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45983.568563425928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45983.568563425928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45983.568563425928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45983.568563425928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45983.568563425928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45983.568563425928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45983.568563425928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45983.568563425928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45983.568563425928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45983.568563425928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45983.568563425928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45983.568563425928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45983.568563425928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45983.568563425928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45983.568563425928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45983.568563425928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45983.568563425928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45983.568563425928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45983.568563425928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45983.568563425928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45983.568563425928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45983.568563425928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45983.568563425928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45983.568563425928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45983.568563425928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45983.568563425928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45983.568563425928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45983.568563425928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45983.568563425928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45983.568563425928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45983.568563425928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45983.568563425928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45983.568563425928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45983.568563425928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45983.568563425928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45983.568563425928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45983.568563425928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45983.568563425928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45983.568563425928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45983.568563425928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45983.568563425928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45983.568563425928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45983.568563425928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45983.568563425928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45983.568563425928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45983.568563425928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45983.568563425928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45983.568563425928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45983.568563425928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45983.568563425928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45983.568563425928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45983.568563425928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45983.568563425928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45983.568563425928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45983.568563425928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45983.568563425928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45983.568563425928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45983.568563425928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45983.568563425928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45983.568563425928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45983.568563425928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45983.568563425928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45983.568563425928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45983.568563425928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45983.568563425928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45983.568563425928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45983.568563425928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45983.568563425928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45983.568563425928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45983.568563425928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45983.568563425928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45983.568563425928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45983.568563425928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45983.568563425928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45983.568563425928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45983.568563425928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45983.568563425928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45983.568563425928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45983.568563425928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45983.568563425928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45983.568563425928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45983.568563425928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45983.568563425928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45983.568563425928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45983.568563425928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45983.568563425928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45983.568563425928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45983.568563425928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45983.568563425928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45983.568563425928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45983.568563425928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45983.568563425928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45983.568563425928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45983.568563425928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45983.568563425928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45983.568563425928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45983.568563425928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45983.568563425928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45983.568563425928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45983.568563425928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45983.568563425928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45983.568563425928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45983.568563425928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45983.568563425928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45983.568563425928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45983.568563425928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45983.568563425928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45983.568563425928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45983.568563425928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45983.568563425928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45983.568563425928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45983.568563425928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45983.568563425928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45983.568563425928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45983.568563425928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45983.568563425928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45983.568563425928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45983.568563425928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45983.568563425928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45983.568563425928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45983.568563425928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45983.568563425928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45983.568563425928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45983.568563425928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45983.568563425928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45983.568563425928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45983.568563425928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45983.568563425928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45983.568563425928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45983.568563425928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45983.568563425928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45983.568563425928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45983.568563425928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45983.568563425928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45983.568563425928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45983.568563425928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45983.568563425928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45983.568563425928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45983.568563425928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45983.568563425928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45983.568563425928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45983.568563425928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45983.568563425928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45983.568563425928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45983.568563425928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45983.568563425928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45983.568563425928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45983.568563425928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45983.568563425928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45983.568563425928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45983.568563425928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45983.568563425928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45983.568563425928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45983.568563425928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45983.568563425928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45983.568563425928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45983.568563425928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45983.568563425928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45983.568563425928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45983.568563425928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45983.568563425928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45983.568563425928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45983.568563425928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45983.568563425928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45983.568563425928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45983.568563425928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45983.568563425928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45983.568563425928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45983.568563425928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45983.568563425928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45983.568563425928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45983.568563425928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45983.568563425928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45983.568563425928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45983.568563425928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45983.568563425928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45983.568563425928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45983.568563425928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45983.568563425928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45983.568563425928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45983.568563425928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45983.568563425928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45983.568563425928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45983.568563425928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45983.568563425928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45983.568563425928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45983.568563425928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45983.568563425928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45983.568563425928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45983.568563425928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45983.568563425928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45983.568563425928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45983.568563425928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45983.568563425928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45983.568563425928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45983.568563425928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45983.568563425928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45983.568563425928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45983.568563425928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45983.568563425928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45983.568563425928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45983.568563425928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45983.568563425928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45983.568563425928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45983.568563425928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45983.568563425928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45983.568563425928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45983.568563425928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45983.568563425928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45983.568563425928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45983.568563425928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45983.568563425928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45983.568563425928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45983.568563425928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45983.568563425928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45983.568563425928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45983.568563425928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45983.568563425928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45983.568563425928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45983.568563425928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45983.568563425928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45983.568563425928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45983.568563425928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45983.568563425928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45983.568563425928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45983.568563425928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45983.568563425928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45983.568563425928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45983.568563425928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45983.568563425928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45983.568563425928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45983.568563425928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45983.568563425928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45983.568563425928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45983.568563425928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45983.568563425928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45983.568563425928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45983.568563425928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45983.568563425928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45983.568563425928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45983.568563425928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45983.568563425928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45983.568563425928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45983.568563425928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45983.568563425928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45983.568563425928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45983.568563425928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45983.568563425928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45983.568563425928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45983.568563425928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45983.568563425928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45983.568563425928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45983.568563425928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45983.568563425928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45983.568563425928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45983.568563425928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45983.568563425928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45983.568563425928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45983.568563425928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45983.568563425928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45983.568563425928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45983.568563425928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45983.568563425928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45983.568563425928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45983.568563425928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45983.568563425928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45983.568563425928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45983.568563425928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45983.568563425928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45983.568563425928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45983.568563425928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45983.568563425928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45983.568563425928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45983.568563425928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45983.568563425928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45983.568563425928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45983.568563425928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45983.568563425928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45983.568563425928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45983.568563425928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45983.568563425928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45983.568563425928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45983.568563425928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45983.568563425928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45983.568563425928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45983.568563425928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45983.568563425928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45983.568563425928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45983.568563425928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45983.568563425928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45983.568563425928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45983.568563425928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45983.568563425928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45983.568563425928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45983.568563425928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45983.568563425928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45983.568563425928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45983.568563425928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45983.568563425928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45983.568563425928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45983.568563425928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45983.568563425928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45983.568563425928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45983.568563425928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45983.568563425928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45983.568563425928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45983.568563425928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45983.568563425928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45983.568563425928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45983.568563425928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45983.568563425928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45983.568563425928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45983.568563425928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45983.568563425928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45983.568563425928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45983.568563425928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45983.568563425928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45983.568563425928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45983.568563425928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45983.568563425928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45983.568563425928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45983.568563425928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45983.568563425928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45983.568563425928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45983.568563425928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45983.568563425928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45983.568563425928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45983.568563425928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45983.568563425928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45983.568563425928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45983.568563425928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45983.568563425928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45983.568563425928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45983.568563425928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45983.568563425928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45983.568563425928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45983.568563425928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45983.568563425928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45983.568563425928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45983.568563425928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45983.568563425928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45983.568563425928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45983.568563425928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45983.568563425928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45983.568563425928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45983.568563425928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45983.568563425928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45983.568563425928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45983.568563425928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45983.568563425928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967" ca="1" si="15">IFERROR(NOW()-F953,"-")</f>
        <v>45983.568563425928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45983.568563425928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45983.568563425928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45983.568563425928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45983.568563425928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45983.568563425928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45983.568563425928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45983.568563425928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45983.568563425928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45983.568563425928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45983.568563425928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45983.568563425928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45983.568563425928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45983.568563425928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45983.568563425928</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280.08784583333181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1" ca="1" si="0">IFERROR(NOW()-F3,"")</f>
        <v>5.6676851854717825E-2</v>
      </c>
      <c r="H3" s="95">
        <v>45983.500081018516</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2</v>
      </c>
      <c r="D4" s="91" t="s">
        <v>36279</v>
      </c>
      <c r="E4" s="94" t="s">
        <v>39021</v>
      </c>
      <c r="F4" s="95">
        <v>45983.533668981479</v>
      </c>
      <c r="G4" s="96">
        <f t="shared" ca="1" si="0"/>
        <v>3.4894444448582362E-2</v>
      </c>
      <c r="H4" s="95">
        <v>45983.521863425929</v>
      </c>
      <c r="I4" s="113" t="str">
        <f>IFERROR(VLOOKUP(D4,DB!A:F,6,0),"")</f>
        <v>Generator-SG</v>
      </c>
      <c r="J4" s="113" t="str">
        <f>IFERROR(VLOOKUP(D4,DB!A:G,7,0),"")</f>
        <v>Weak</v>
      </c>
      <c r="K4" s="97" t="s">
        <v>39116</v>
      </c>
      <c r="L4" s="91" t="str">
        <f>IFERROR(VLOOKUP(D4,DB!A:I,9,0),"")</f>
        <v>Latis</v>
      </c>
    </row>
    <row r="5" spans="1:16" ht="15" customHeight="1">
      <c r="A5" s="113"/>
      <c r="B5" s="113" t="str">
        <f>IFERROR(VLOOKUP(D5,DB!A:K,11,0),"")</f>
        <v/>
      </c>
      <c r="C5" s="93"/>
      <c r="D5" s="91"/>
      <c r="E5" s="94"/>
      <c r="F5" s="95"/>
      <c r="G5" s="96">
        <f t="shared" ca="1" si="0"/>
        <v>45983.568563425928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45983.568563425928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45983.568563425928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45983.568563425928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45983.568563425928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45983.568563425928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45983.568563425928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45983.568563425928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45983.568563425928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45983.568563425928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45983.568563425928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45983.568563425928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45983.568563425928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45983.568563425928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45983.568563425928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45983.568563425928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45983.568563425928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45983.568563425928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45983.568563425928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45983.568563425928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45983.568563425928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45983.568563425928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45983.568563425928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45983.568563425928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45983.568563425928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45983.568563425928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45983.568563425928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45983.568563425928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45983.568563425928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45983.568563425928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45983.568563425928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45983.568563425928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45983.568563425928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45983.568563425928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45983.568563425928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45983.568563425928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45983.568563425928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45983.568563425928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45983.568563425928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45983.568563425928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45983.568563425928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45983.568563425928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45983.568563425928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45983.568563425928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45983.568563425928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45983.568563425928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45983.568563425928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45983.568563425928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45983.568563425928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45983.568563425928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45983.568563425928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45983.568563425928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45983.568563425928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45983.568563425928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45983.568563425928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45983.568563425928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45983.568563425928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45983.568563425928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45983.568563425928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45983.568563425928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45983.568563425928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45983.568563425928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45983.568563425928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45983.568563425928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45983.568563425928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45983.568563425928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45983.568563425928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45983.568563425928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45983.568563425928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45983.568563425928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45983.568563425928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45983.568563425928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45983.568563425928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45983.568563425928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45983.568563425928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45983.568563425928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45983.568563425928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45983.568563425928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45983.568563425928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45983.568563425928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45983.568563425928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45983.568563425928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45983.568563425928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45983.568563425928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45983.568563425928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45983.568563425928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45983.568563425928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45983.568563425928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45983.568563425928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45983.568563425928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45983.568563425928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45983.568563425928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45983.568563425928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45983.568563425928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45983.568563425928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45983.568563425928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45983.568563425928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45983.568563425928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45983.568563425928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45983.568563425928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45983.568563425928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45983.568563425928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45983.568563425928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45983.568563425928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45983.568563425928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45983.568563425928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45983.568563425928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45983.568563425928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45983.568563425928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45983.568563425928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45983.568563425928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45983.568563425928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45983.568563425928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45983.568563425928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45983.568563425928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45983.568563425928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45983.568563425928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45983.568563425928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45983.568563425928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45983.568563425928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45983.568563425928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45983.568563425928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45983.568563425928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45983.568563425928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45983.568563425928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45983.568563425928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45983.568563425928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45983.568563425928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45983.568563425928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45983.568563425928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45983.568563425928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45983.568563425928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45983.568563425928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45983.568563425928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45983.568563425928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45983.568563425928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45983.568563425928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45983.568563425928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45983.568563425928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45983.568563425928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45983.568563425928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45983.568563425928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45983.568563425928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45983.568563425928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45983.568563425928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45983.568563425928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45983.568563425928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45983.568563425928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45983.568563425928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45983.568563425928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45983.568563425928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45983.568563425928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45983.568563425928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45983.568563425928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45983.568563425928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45983.568563425928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45983.568563425928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45983.568563425928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45983.568563425928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45983.568563425928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45983.568563425928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45983.568563425928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45983.568563425928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45983.568563425928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45983.568563425928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45983.568563425928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45983.568563425928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45983.568563425928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45983.568563425928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45983.568563425928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45983.568563425928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45983.568563425928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45983.568563425928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45983.568563425928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45983.568563425928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45983.568563425928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45983.568563425928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45983.568563425928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45983.568563425928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45983.568563425928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45983.568563425928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45983.568563425928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45983.568563425928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45983.568563425928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45983.568563425928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45983.568563425928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45983.568563425928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45983.568563425928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45983.568563425928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45983.568563425928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45983.568563425928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45983.568563425928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45983.568563425928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45983.568563425928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45983.568563425928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45983.568563425928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45983.568563425928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45983.568563425928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45983.568563425928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45983.568563425928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45983.568563425928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45983.568563425928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45983.568563425928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45983.568563425928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45983.568563425928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45983.568563425928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45983.568563425928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45983.568563425928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45983.568563425928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45983.568563425928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45983.568563425928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45983.568563425928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45983.568563425928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45983.568563425928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45983.568563425928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45983.568563425928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45983.568563425928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45983.568563425928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45983.568563425928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45983.568563425928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45983.568563425928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45983.568563425928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45983.568563425928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45983.568563425928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45983.568563425928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45983.568563425928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45983.568563425928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45983.568563425928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45983.568563425928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45983.568563425928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45983.568563425928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45983.568563425928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45983.568563425928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45983.568563425928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45983.568563425928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45983.568563425928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45983.568563425928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45983.568563425928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45983.568563425928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45983.568563425928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45983.568563425928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45983.568563425928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45983.568563425928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45983.568563425928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45983.568563425928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45983.568563425928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45983.568563425928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45983.568563425928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45983.568563425928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45983.568563425928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45983.568563425928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45983.568563425928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45983.568563425928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45983.568563425928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45983.568563425928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45983.568563425928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45983.568563425928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45983.568563425928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45983.568563425928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45983.568563425928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45983.568563425928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45983.568563425928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45983.568563425928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45983.568563425928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45983.568563425928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45983.568563425928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45983.568563425928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45983.568563425928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45983.568563425928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45983.568563425928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45983.568563425928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45983.568563425928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45983.568563425928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45983.568563425928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45983.568563425928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45983.568563425928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45983.568563425928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45983.568563425928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45983.568563425928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45983.568563425928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45983.568563425928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45983.568563425928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45983.568563425928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45983.568563425928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45983.568563425928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45983.568563425928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45983.568563425928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45983.568563425928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45983.568563425928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45983.568563425928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45983.568563425928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45983.568563425928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45983.568563425928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45983.568563425928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45983.568563425928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45983.568563425928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45983.568563425928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45983.568563425928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45983.568563425928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45983.568563425928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45983.568563425928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45983.568563425928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45983.568563425928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45983.568563425928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45983.568563425928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45983.568563425928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45983.568563425928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45983.568563425928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45983.568563425928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45983.568563425928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45983.568563425928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45983.568563425928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45983.568563425928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45983.568563425928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45983.568563425928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45983.568563425928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45983.568563425928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45983.568563425928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45983.568563425928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45983.568563425928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45983.568563425928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45983.568563425928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45983.568563425928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45983.568563425928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45983.568563425928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45983.568563425928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45983.568563425928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45983.568563425928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45983.568563425928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45983.568563425928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45983.568563425928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45983.568563425928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45983.568563425928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45983.568563425928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45983.568563425928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45983.568563425928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45983.568563425928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45983.568563425928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45983.568563425928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45983.568563425928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45983.568563425928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45983.568563425928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45983.568563425928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45983.568563425928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45983.568563425928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45983.568563425928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45983.568563425928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45983.568563425928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45983.568563425928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45983.568563425928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45983.568563425928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45983.568563425928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45983.568563425928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45983.568563425928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45983.568563425928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45983.568563425928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45983.568563425928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45983.568563425928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45983.568563425928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45983.568563425928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45983.568563425928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45983.568563425928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45983.568563425928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45983.568563425928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45983.568563425928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45983.568563425928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45983.568563425928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45983.568563425928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45983.568563425928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45983.568563425928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45983.568563425928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45983.568563425928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45983.568563425928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45983.568563425928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45983.568563425928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45983.568563425928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45983.568563425928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45983.568563425928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45983.568563425928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45983.568563425928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45983.568563425928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45983.568563425928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45983.568563425928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45983.568563425928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45983.568563425928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45983.568563425928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45983.568563425928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45983.568563425928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45983.568563425928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45983.568563425928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45983.568563425928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45983.568563425928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45983.568563425928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45983.568563425928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45983.568563425928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45983.568563425928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45983.568563425928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45983.568563425928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45983.568563425928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45983.568563425928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45983.568563425928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45983.568563425928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45983.568563425928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45983.568563425928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45983.568563425928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45983.568563425928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45983.568563425928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45983.568563425928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45983.568563425928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45983.568563425928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45983.568563425928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45983.568563425928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45983.568563425928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45983.568563425928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45983.568563425928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45983.568563425928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45983.568563425928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45983.568563425928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45983.568563425928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45983.568563425928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45983.568563425928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45983.568563425928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45983.568563425928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45983.568563425928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45983.568563425928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45983.568563425928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45983.568563425928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45983.568563425928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45983.568563425928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45983.568563425928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45983.568563425928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45983.568563425928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45983.568563425928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45983.568563425928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45983.568563425928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45983.568563425928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45983.568563425928</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tabSelected="1" topLeftCell="C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91.736503240739694</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57.379686111111369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34.9074523148156</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6.0537601851901854</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2.1952648148144362</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0.80001018518669298</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c r="E8" s="109"/>
      <c r="F8" s="109"/>
      <c r="G8" s="111">
        <f ca="1">IFERROR(NOW()-F8,"")</f>
        <v>45983.568563425928</v>
      </c>
      <c r="H8" s="109"/>
      <c r="I8" s="109" t="str">
        <f>IFERROR(VLOOKUP(D8,DB!A:F,6,0),"")</f>
        <v/>
      </c>
      <c r="J8" s="109" t="str">
        <f>IFERROR(VLOOKUP(D8,DB!A:G,7,0),"")</f>
        <v/>
      </c>
      <c r="K8" s="109"/>
      <c r="L8" s="109" t="str">
        <f>IFERROR(VLOOKUP(D8,DB!A:I,9,0),"")</f>
        <v/>
      </c>
    </row>
    <row r="9" spans="1:13">
      <c r="A9" s="109"/>
      <c r="B9" s="109" t="str">
        <f>IFERROR(VLOOKUP(D9,DB!A:K,11,0),"")</f>
        <v>R4</v>
      </c>
      <c r="C9" s="109"/>
      <c r="D9" s="109" t="s">
        <v>31973</v>
      </c>
      <c r="E9" s="109"/>
      <c r="F9" s="109"/>
      <c r="G9" s="111">
        <f ca="1">IFERROR(NOW()-F9,"")</f>
        <v>45983.568563425928</v>
      </c>
      <c r="H9" s="109"/>
      <c r="I9" s="109" t="str">
        <f>IFERROR(VLOOKUP(D9,DB!A:F,6,0),"")</f>
        <v>SCECO</v>
      </c>
      <c r="J9" s="109" t="str">
        <f>IFERROR(VLOOKUP(D9,DB!A:G,7,0),"")</f>
        <v>Dead</v>
      </c>
      <c r="K9" s="109"/>
      <c r="L9" s="109" t="str">
        <f>IFERROR(VLOOKUP(D9,DB!A:I,9,0),"")</f>
        <v>Latis</v>
      </c>
    </row>
    <row r="10" spans="1:13">
      <c r="A10" s="109"/>
      <c r="B10" s="109" t="str">
        <f>IFERROR(VLOOKUP(D10,DB!A:K,11,0),"")</f>
        <v/>
      </c>
      <c r="C10" s="109"/>
      <c r="D10" s="109"/>
      <c r="E10" s="109"/>
      <c r="F10" s="109"/>
      <c r="G10" s="111">
        <f ca="1">IFERROR(NOW()-F10,"")</f>
        <v>45983.568563425928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45983.568563425928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45983.568563425928</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45983.568563425928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45983.568563425928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45983.568563425928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45983.568563425928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45983.568563425928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45983.568563425928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45983.568563425928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45983.568563425928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45983.568563425928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45983.568563425928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45983.568563425928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45983.568563425928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45983.568563425928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45983.568563425928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45983.568563425928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45983.568563425928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45983.568563425928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45983.568563425928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45983.568563425928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45983.568563425928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45983.568563425928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45983.568563425928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45983.568563425928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45983.568563425928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45983.568563425928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45983.568563425928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45983.568563425928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45983.568563425928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45983.568563425928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45983.568563425928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45983.568563425928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45983.568563425928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45983.568563425928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45983.568563425928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45983.568563425928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45983.568563425928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45983.568563425928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45983.568563425928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45983.568563425928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45983.568563425928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45983.568563425928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45983.568563425928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45983.568563425928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45983.568563425928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45983.568563425928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45983.568563425928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45983.568563425928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45983.568563425928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45983.568563425928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45983.568563425928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45983.568563425928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45983.568563425928</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45983.568563425928</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45983.568563425928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45983.568563425928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45983.568563425928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45983.568563425928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45983.568563425928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45983.568563425928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45983.568563425928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45983.568563425928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45983.568563425928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45983.568563425928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45983.568563425928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45983.568563425928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45983.568563425928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45983.568563425928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45983.568563425928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45983.568563425928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45983.568563425928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45983.568563425928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45983.568563425928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45983.568563425928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45983.568563425928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45983.568563425928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45983.568563425928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45983.568563425928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45983.568563425928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45983.568563425928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45983.568563425928</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
  <sheetViews>
    <sheetView workbookViewId="0">
      <selection activeCell="E2" sqref="E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ca="1">IFERROR(NOW()-F2,"-")</f>
        <v>45983.568563425928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ca="1">IFERROR(NOW()-F3,"-")</f>
        <v>45983.568563425928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45983.568563425928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ca="1">IFERROR(NOW()-F5,"-")</f>
        <v>45983.568563425928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16" ca="1" si="0">IFERROR(NOW()-F6,"-")</f>
        <v>45983.568563425928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45983.568563425928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45983.568563425928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45983.568563425928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45983.568563425928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45983.568563425928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45983.568563425928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45983.568563425928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45983.568563425928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45983.568563425928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45983.568563425928</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2025-11-22T10:40:23Z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